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16116\Desktop\"/>
    </mc:Choice>
  </mc:AlternateContent>
  <xr:revisionPtr revIDLastSave="0" documentId="13_ncr:1_{437F8DDD-B81C-465F-8F4D-53CA1496B76D}" xr6:coauthVersionLast="47" xr6:coauthVersionMax="47" xr10:uidLastSave="{00000000-0000-0000-0000-000000000000}"/>
  <bookViews>
    <workbookView xWindow="390" yWindow="390" windowWidth="24345" windowHeight="14970" tabRatio="731"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W34" i="10"/>
  <c r="BW35" i="10" s="1"/>
  <c r="BW36" i="10" s="1"/>
  <c r="BW37" i="10" s="1"/>
  <c r="BW38" i="10" s="1"/>
  <c r="BW39" i="10" s="1"/>
  <c r="BW40" i="10" s="1"/>
  <c r="U34" i="10"/>
  <c r="U35" i="10" s="1"/>
  <c r="C34" i="10"/>
  <c r="U36" i="10" l="1"/>
  <c r="BE34" i="10"/>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<sst xmlns="http://schemas.openxmlformats.org/spreadsheetml/2006/main" count="1108" uniqueCount="563">
  <si>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</si>
  <si>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</si>
  <si>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</si>
  <si>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</si>
  <si>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</si>
  <si>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</si>
  <si>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</si>
  <si>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</si>
  <si>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</si>
  <si>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</si>
  <si>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</si>
  <si>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</si>
  <si>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</si>
  <si>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</si>
  <si>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</si>
  <si>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</si>
  <si>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</si>
  <si>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</si>
  <si>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</si>
  <si>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</si>
  <si>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</si>
  <si>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</si>
  <si>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</si>
  <si>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</si>
  <si>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</si>
  <si>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</si>
  <si>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</si>
  <si>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</si>
  <si>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</si>
  <si>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</si>
  <si>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</si>
  <si>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</si>
  <si>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</si>
  <si>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</si>
  <si>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</si>
  <si>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</si>
  <si>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</si>
  <si>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</si>
  <si>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</si>
  <si>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</si>
  <si>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</si>
  <si>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</si>
  <si>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</si>
  <si>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</si>
  <si>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</si>
  <si>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</si>
  <si>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</si>
  <si>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</si>
  <si>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</si>
  <si>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</si>
  <si>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</si>
  <si>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</si>
  <si>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</si>
  <si>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</si>
  <si>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</si>
  <si>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</si>
  <si>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</si>
  <si>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</si>
  <si>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</si>
  <si>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</si>
  <si>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</si>
  <si>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</si>
  <si>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</si>
  <si>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</si>
  <si>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</si>
  <si>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</si>
  <si>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</si>
  <si>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</si>
  <si>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</si>
  <si>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</si>
  <si>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</si>
  <si>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</si>
  <si>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</si>
  <si>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</si>
  <si>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</si>
  <si>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</si>
  <si>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</si>
  <si>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</si>
  <si>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</si>
  <si>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</si>
  <si>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</si>
  <si>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</si>
  <si>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</si>
  <si>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</si>
  <si>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</si>
  <si>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</si>
  <si>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</si>
  <si>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</si>
  <si>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</si>
  <si>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</si>
  <si>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</si>
  <si>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</si>
  <si>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</si>
  <si>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</si>
  <si>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有田市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</si>
  <si>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</si>
  <si>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</si>
  <si>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</si>
  <si>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</si>
  <si>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</si>
  <si>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</si>
  <si>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</si>
  <si>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</si>
  <si>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</si>
  <si>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</si>
  <si>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</si>
  <si>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</si>
  <si>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</si>
  <si>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</si>
  <si>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</si>
  <si>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</si>
  <si>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</si>
  <si>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</si>
  <si>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</si>
  <si>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</si>
  <si>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</si>
  <si>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</si>
  <si>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</si>
  <si>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</si>
  <si>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</si>
  <si>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</si>
  <si>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</si>
  <si>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</si>
  <si>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</si>
  <si>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</si>
  <si>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</si>
  <si>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</si>
  <si>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</si>
  <si>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</si>
  <si>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</si>
  <si>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</si>
  <si>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</si>
  <si>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</si>
  <si>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</si>
  <si>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</si>
  <si>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</si>
  <si>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</si>
  <si>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</si>
  <si>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</si>
  <si>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</si>
  <si>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</si>
  <si>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</si>
  <si>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6"/>
  </si>
  <si>
    <t>病院事業会計</t>
    <phoneticPr fontId="5"/>
  </si>
  <si>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</si>
  <si>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</si>
  <si>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</si>
  <si>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</si>
  <si>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</si>
  <si>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</si>
  <si>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</si>
  <si>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</si>
  <si>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</si>
  <si>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</si>
  <si>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</si>
  <si>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</si>
  <si>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</si>
  <si>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</si>
  <si>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</si>
  <si>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</si>
  <si>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</si>
  <si>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</si>
  <si>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</si>
  <si>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</si>
  <si>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</si>
  <si>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</si>
  <si>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</si>
  <si>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</si>
  <si>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</si>
  <si>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</si>
  <si>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</si>
  <si>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</si>
  <si>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</si>
  <si>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</si>
  <si>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</si>
  <si>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</si>
  <si>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</si>
  <si>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</si>
  <si>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</si>
  <si>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</si>
  <si>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</si>
  <si>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</si>
  <si>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</si>
  <si>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</si>
  <si>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</si>
  <si>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</si>
  <si>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</si>
  <si>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</si>
  <si>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</si>
  <si>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</si>
  <si>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</si>
  <si>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</si>
  <si>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</si>
  <si>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</si>
  <si>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</si>
  <si>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</si>
  <si>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</si>
  <si>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</si>
  <si>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</si>
  <si>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</si>
  <si>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</si>
  <si>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</si>
  <si>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</si>
  <si>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和歌山県有田市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</si>
  <si>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</si>
  <si>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</si>
  <si>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</si>
  <si>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</si>
  <si>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</si>
  <si>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</si>
  <si>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</si>
  <si>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</si>
  <si>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</si>
  <si>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</si>
  <si>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</si>
  <si>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</si>
  <si>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</si>
  <si>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</si>
  <si>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</si>
  <si>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</si>
  <si>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</si>
  <si>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</si>
  <si>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</si>
  <si>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</si>
  <si>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</si>
  <si>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</si>
  <si>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</si>
  <si>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</si>
  <si>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</si>
  <si>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</si>
  <si>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</si>
  <si>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</si>
  <si>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</si>
  <si>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</si>
  <si>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</si>
  <si>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</si>
  <si>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</si>
  <si>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</si>
  <si>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</si>
  <si>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</si>
  <si>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</si>
  <si>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</si>
  <si>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</si>
  <si>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</si>
  <si>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</si>
  <si>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</si>
  <si>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</si>
  <si>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</si>
  <si>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</si>
  <si>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</si>
  <si>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</si>
  <si>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</si>
  <si>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</si>
  <si>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</si>
  <si>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</si>
  <si>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</si>
  <si>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</si>
  <si>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</si>
  <si>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</si>
  <si>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</si>
  <si>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</si>
  <si>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</si>
  <si>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</si>
  <si>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</si>
  <si>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</si>
  <si>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</si>
  <si>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</si>
  <si>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</si>
  <si>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</si>
  <si>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</si>
  <si>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</si>
  <si>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</si>
  <si>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</si>
  <si>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</si>
  <si>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</si>
  <si>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</si>
  <si>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</si>
  <si>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</si>
  <si>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</si>
  <si>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</si>
  <si>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</si>
  <si>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</si>
  <si>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</si>
  <si>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</si>
  <si>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</si>
  <si>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</si>
  <si>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</si>
  <si>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</si>
  <si>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</si>
  <si>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</si>
  <si>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</si>
  <si>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</si>
  <si>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</si>
  <si>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</si>
  <si>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</si>
  <si>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</si>
  <si>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</si>
  <si>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</si>
  <si>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</si>
  <si>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</si>
  <si>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</si>
  <si>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</si>
  <si>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</si>
  <si>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</si>
  <si>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</si>
  <si>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</si>
  <si>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</si>
  <si>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</si>
  <si>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</si>
  <si>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</si>
  <si>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</si>
  <si>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</si>
  <si>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</si>
  <si>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</si>
  <si>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</si>
  <si>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</si>
  <si>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</si>
  <si>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</si>
  <si>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</si>
  <si>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</si>
  <si>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</si>
  <si>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</si>
  <si>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</si>
  <si>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</si>
  <si>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</si>
  <si>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</si>
  <si>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</si>
  <si>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介護サービス</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</si>
  <si>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</si>
  <si>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</si>
  <si>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</si>
  <si>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</si>
  <si>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</si>
  <si>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</si>
  <si>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</si>
  <si>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</si>
  <si>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</si>
  <si>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</si>
  <si>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</si>
  <si>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</si>
  <si>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</si>
  <si>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</si>
  <si>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</si>
  <si>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</si>
  <si>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</si>
  <si>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</si>
  <si>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</si>
  <si>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</si>
  <si>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</si>
  <si>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</si>
  <si>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</si>
  <si>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</si>
  <si>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</si>
  <si>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</si>
  <si>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和歌山県有田市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</si>
  <si>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</si>
  <si>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</si>
  <si>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</si>
  <si>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</si>
  <si>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</si>
  <si>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</si>
  <si>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</si>
  <si>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</si>
  <si>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</si>
  <si>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</si>
  <si>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</si>
  <si>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</si>
  <si>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</si>
  <si>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</si>
  <si>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</si>
  <si>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</si>
  <si>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</si>
  <si>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</si>
  <si>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</si>
  <si>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</si>
  <si>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</si>
  <si>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</si>
  <si>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</si>
  <si>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</si>
  <si>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</si>
  <si>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</si>
  <si>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</si>
  <si>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</si>
  <si>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</si>
  <si>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</si>
  <si>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</si>
  <si>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</si>
  <si>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</si>
  <si>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</si>
  <si>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</si>
  <si>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</si>
  <si>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上水道事業会計</t>
    <phoneticPr fontId="5"/>
  </si>
  <si>
    <t>法適用企業</t>
    <phoneticPr fontId="5"/>
  </si>
  <si>
    <t>漁業集落排水事業特別会計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</si>
  <si>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</si>
  <si>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</si>
  <si>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</si>
  <si>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</si>
  <si>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</si>
  <si>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</si>
  <si>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</si>
  <si>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</si>
  <si>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</si>
  <si>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</si>
  <si>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</si>
  <si>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</si>
  <si>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</si>
  <si>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</si>
  <si>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</si>
  <si>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</si>
  <si>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</si>
  <si>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</si>
  <si>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</si>
  <si>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</si>
  <si>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</si>
  <si>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</si>
  <si>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</si>
  <si>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</si>
  <si>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</si>
  <si>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</si>
  <si>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</si>
  <si>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</si>
  <si>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</si>
  <si>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</si>
  <si>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</si>
  <si>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</si>
  <si>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</si>
  <si>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</si>
  <si>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</si>
  <si>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</si>
  <si>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</si>
  <si>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</si>
  <si>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</si>
  <si>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</si>
  <si>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</si>
  <si>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</si>
  <si>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</si>
  <si>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</si>
  <si>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</si>
  <si>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</si>
  <si>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</si>
  <si>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</si>
  <si>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</si>
  <si>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</si>
  <si>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</si>
  <si>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</si>
  <si>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</si>
  <si>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</si>
  <si>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</si>
  <si>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</si>
  <si>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</si>
  <si>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</si>
  <si>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</si>
  <si>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</si>
  <si>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</si>
  <si>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</si>
  <si>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</si>
  <si>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</si>
  <si>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</si>
  <si>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</si>
  <si>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</si>
  <si>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</si>
  <si>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</si>
  <si>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</si>
  <si>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</si>
  <si>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</si>
  <si>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</si>
  <si>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</si>
  <si>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</si>
  <si>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</si>
  <si>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</si>
  <si>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</si>
  <si>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</si>
  <si>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</si>
  <si>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</si>
  <si>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</si>
  <si>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</si>
  <si>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</si>
  <si>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</si>
  <si>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</si>
  <si>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</si>
  <si>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</si>
  <si>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</si>
  <si>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</si>
  <si>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</si>
  <si>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</si>
  <si>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</si>
  <si>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</si>
  <si>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</si>
  <si>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</si>
  <si>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</si>
  <si>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</si>
  <si>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</si>
  <si>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</si>
  <si>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</si>
  <si>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</si>
  <si>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</si>
  <si>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</si>
  <si>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</si>
  <si>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</si>
  <si>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</si>
  <si>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</si>
  <si>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</si>
  <si>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</si>
  <si>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</si>
  <si>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</si>
  <si>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</si>
  <si>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</si>
  <si>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</si>
  <si>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</si>
  <si>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</si>
  <si>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</si>
  <si>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</si>
  <si>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</si>
  <si>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</si>
  <si>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</si>
  <si>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</si>
  <si>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</si>
  <si>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</si>
  <si>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</si>
  <si>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</si>
  <si>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</si>
  <si>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</si>
  <si>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</si>
  <si>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</si>
  <si>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</si>
  <si>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</si>
  <si>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</si>
  <si>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</si>
  <si>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</si>
  <si>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6.26</t>
  </si>
  <si>
    <t>▲ 12.23</t>
  </si>
  <si>
    <t>▲ 12.12</t>
  </si>
  <si>
    <t>病院事業会計</t>
  </si>
  <si>
    <t>▲ 1.84</t>
  </si>
  <si>
    <t>▲ 3.29</t>
  </si>
  <si>
    <t>▲ 3.12</t>
  </si>
  <si>
    <t>上水道事業会計</t>
  </si>
  <si>
    <t>一般会計</t>
  </si>
  <si>
    <t>介護保険特別会計</t>
  </si>
  <si>
    <t>国民健康保険特別会計</t>
  </si>
  <si>
    <t>後期高齢者医療特別会計</t>
  </si>
  <si>
    <t>漁業集落排水事業特別会計</t>
  </si>
  <si>
    <t>その他会計（赤字）</t>
  </si>
  <si>
    <t>その他会計（黒字）</t>
  </si>
  <si>
    <t>R01</t>
    <phoneticPr fontId="5"/>
  </si>
  <si>
    <t>R02</t>
    <phoneticPr fontId="5"/>
  </si>
  <si>
    <t>R03</t>
    <phoneticPr fontId="5"/>
  </si>
  <si>
    <t>R04</t>
    <phoneticPr fontId="5"/>
  </si>
  <si>
    <t>R05</t>
    <phoneticPr fontId="5"/>
  </si>
  <si>
    <t>-</t>
    <phoneticPr fontId="2"/>
  </si>
  <si>
    <t>有田周辺広域圏事務組合（公営企業会計）</t>
  </si>
  <si>
    <t>有田周辺広域圏事務組合</t>
    <rPh sb="0" eb="2">
      <t>アリダ</t>
    </rPh>
    <rPh sb="2" eb="4">
      <t>シュウヘン</t>
    </rPh>
    <rPh sb="4" eb="6">
      <t>コウイキ</t>
    </rPh>
    <rPh sb="6" eb="7">
      <t>ケン</t>
    </rPh>
    <rPh sb="7" eb="9">
      <t>ジム</t>
    </rPh>
    <rPh sb="9" eb="11">
      <t>クミアイ</t>
    </rPh>
    <phoneticPr fontId="2"/>
  </si>
  <si>
    <t>有田聖苑事務組合</t>
  </si>
  <si>
    <t>和歌山県後期高齢者医療広域連合</t>
  </si>
  <si>
    <t>和歌山県後期高齢者医療広域連合（特別会計）</t>
  </si>
  <si>
    <t>和歌山県市町村総合事務組合</t>
  </si>
  <si>
    <t>和歌山地方税回収機構</t>
  </si>
  <si>
    <t>ふるさと応援基金</t>
    <phoneticPr fontId="5"/>
  </si>
  <si>
    <t>公共施設整備基金</t>
    <phoneticPr fontId="2"/>
  </si>
  <si>
    <t>高齢者福祉対策事業基金</t>
    <phoneticPr fontId="2"/>
  </si>
  <si>
    <t>文化振興基金</t>
    <phoneticPr fontId="2"/>
  </si>
  <si>
    <t>水産振興基金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</si>
</sst>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132981</c:v>
                </c:pt>
                <c:pt idx="1">
                  <c:v>128523</c:v>
                </c:pt>
                <c:pt idx="2">
                  <c:v>92919</c:v>
                </c:pt>
                <c:pt idx="3">
                  <c:v>103663</c:v>
                </c:pt>
                <c:pt idx="4">
                  <c:v>92012</c:v>
                </c:pt>
              </c:numCache>
            </c:numRef>
          </c:val>
          <c:smooth val="0"/>
          <c:extLst>
            <c:ext xmlns:c16="http://schemas.microsoft.com/office/drawing/2014/chart" uri="{C3380CC4-5D6E-409C-BE32-E72D297353CC}">
              <c16:uniqueId val="{00000000-BB65-4DB0-9FF6-9570C83F50F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89046</c:v>
                </c:pt>
                <c:pt idx="1">
                  <c:v>52030</c:v>
                </c:pt>
                <c:pt idx="2">
                  <c:v>157248</c:v>
                </c:pt>
                <c:pt idx="3">
                  <c:v>294805</c:v>
                </c:pt>
                <c:pt idx="4">
                  <c:v>166469</c:v>
                </c:pt>
              </c:numCache>
            </c:numRef>
          </c:val>
          <c:smooth val="0"/>
          <c:extLst>
            <c:ext xmlns:c16="http://schemas.microsoft.com/office/drawing/2014/chart" uri="{C3380CC4-5D6E-409C-BE32-E72D297353CC}">
              <c16:uniqueId val="{00000001-BB65-4DB0-9FF6-9570C83F50F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7.64</c:v>
                </c:pt>
                <c:pt idx="1">
                  <c:v>3.16</c:v>
                </c:pt>
                <c:pt idx="2">
                  <c:v>5.93</c:v>
                </c:pt>
                <c:pt idx="3">
                  <c:v>9.36</c:v>
                </c:pt>
                <c:pt idx="4">
                  <c:v>7.71</c:v>
                </c:pt>
              </c:numCache>
            </c:numRef>
          </c:val>
          <c:extLst>
            <c:ext xmlns:c16="http://schemas.microsoft.com/office/drawing/2014/chart" uri="{C3380CC4-5D6E-409C-BE32-E72D297353CC}">
              <c16:uniqueId val="{00000000-027F-4834-8762-89D650DDF81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36.35</c:v>
                </c:pt>
                <c:pt idx="1">
                  <c:v>30.36</c:v>
                </c:pt>
                <c:pt idx="2">
                  <c:v>30.71</c:v>
                </c:pt>
                <c:pt idx="3">
                  <c:v>34.79</c:v>
                </c:pt>
                <c:pt idx="4">
                  <c:v>28.4</c:v>
                </c:pt>
              </c:numCache>
            </c:numRef>
          </c:val>
          <c:extLst>
            <c:ext xmlns:c16="http://schemas.microsoft.com/office/drawing/2014/chart" uri="{C3380CC4-5D6E-409C-BE32-E72D297353CC}">
              <c16:uniqueId val="{00000001-027F-4834-8762-89D650DDF81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-6.26</c:v>
                </c:pt>
                <c:pt idx="1">
                  <c:v>-12.23</c:v>
                </c:pt>
                <c:pt idx="2">
                  <c:v>2.89</c:v>
                </c:pt>
                <c:pt idx="3">
                  <c:v>3.24</c:v>
                </c:pt>
                <c:pt idx="4">
                  <c:v>-12.12</c:v>
                </c:pt>
              </c:numCache>
            </c:numRef>
          </c:val>
          <c:smooth val="0"/>
          <c:extLst>
            <c:ext xmlns:c16="http://schemas.microsoft.com/office/drawing/2014/chart" uri="{C3380CC4-5D6E-409C-BE32-E72D297353CC}">
              <c16:uniqueId val="{00000002-027F-4834-8762-89D650DDF81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8B3-4ECC-99BF-AEBA9F2269E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8B3-4ECC-99BF-AEBA9F2269E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8B3-4ECC-99BF-AEBA9F2269E8}"/>
            </c:ext>
          </c:extLst>
        </c:ser>
        <c:ser>
          <c:idx val="3"/>
          <c:order val="3"/>
          <c:tx>
            <c:strRef>
              <c:f>データシート!$A$30</c:f>
              <c:strCache>
                <c:ptCount val="1"/>
                <c:pt idx="0">
                  <c:v>漁業集落排水事業特別会計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0.08</c:v>
                </c:pt>
              </c:numCache>
            </c:numRef>
          </c:val>
          <c:extLst>
            <c:ext xmlns:c16="http://schemas.microsoft.com/office/drawing/2014/chart" uri="{C3380CC4-5D6E-409C-BE32-E72D297353CC}">
              <c16:uniqueId val="{00000003-48B3-4ECC-99BF-AEBA9F2269E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0.15</c:v>
                </c:pt>
                <c:pt idx="2">
                  <c:v>#N/A</c:v>
                </c:pt>
                <c:pt idx="3">
                  <c:v>0.14000000000000001</c:v>
                </c:pt>
                <c:pt idx="4">
                  <c:v>#N/A</c:v>
                </c:pt>
                <c:pt idx="5">
                  <c:v>0.13</c:v>
                </c:pt>
                <c:pt idx="6">
                  <c:v>#N/A</c:v>
                </c:pt>
                <c:pt idx="7">
                  <c:v>0.16</c:v>
                </c:pt>
                <c:pt idx="8">
                  <c:v>#N/A</c:v>
                </c:pt>
                <c:pt idx="9">
                  <c:v>0.16</c:v>
                </c:pt>
              </c:numCache>
            </c:numRef>
          </c:val>
          <c:extLst>
            <c:ext xmlns:c16="http://schemas.microsoft.com/office/drawing/2014/chart" uri="{C3380CC4-5D6E-409C-BE32-E72D297353CC}">
              <c16:uniqueId val="{00000004-48B3-4ECC-99BF-AEBA9F2269E8}"/>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2.75</c:v>
                </c:pt>
                <c:pt idx="2">
                  <c:v>#N/A</c:v>
                </c:pt>
                <c:pt idx="3">
                  <c:v>2.5</c:v>
                </c:pt>
                <c:pt idx="4">
                  <c:v>#N/A</c:v>
                </c:pt>
                <c:pt idx="5">
                  <c:v>2.37</c:v>
                </c:pt>
                <c:pt idx="6">
                  <c:v>#N/A</c:v>
                </c:pt>
                <c:pt idx="7">
                  <c:v>1.06</c:v>
                </c:pt>
                <c:pt idx="8">
                  <c:v>#N/A</c:v>
                </c:pt>
                <c:pt idx="9">
                  <c:v>1.1299999999999999</c:v>
                </c:pt>
              </c:numCache>
            </c:numRef>
          </c:val>
          <c:extLst>
            <c:ext xmlns:c16="http://schemas.microsoft.com/office/drawing/2014/chart" uri="{C3380CC4-5D6E-409C-BE32-E72D297353CC}">
              <c16:uniqueId val="{00000005-48B3-4ECC-99BF-AEBA9F2269E8}"/>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2.56</c:v>
                </c:pt>
                <c:pt idx="2">
                  <c:v>#N/A</c:v>
                </c:pt>
                <c:pt idx="3">
                  <c:v>2.3199999999999998</c:v>
                </c:pt>
                <c:pt idx="4">
                  <c:v>#N/A</c:v>
                </c:pt>
                <c:pt idx="5">
                  <c:v>2.64</c:v>
                </c:pt>
                <c:pt idx="6">
                  <c:v>#N/A</c:v>
                </c:pt>
                <c:pt idx="7">
                  <c:v>3.64</c:v>
                </c:pt>
                <c:pt idx="8">
                  <c:v>#N/A</c:v>
                </c:pt>
                <c:pt idx="9">
                  <c:v>2.0099999999999998</c:v>
                </c:pt>
              </c:numCache>
            </c:numRef>
          </c:val>
          <c:extLst>
            <c:ext xmlns:c16="http://schemas.microsoft.com/office/drawing/2014/chart" uri="{C3380CC4-5D6E-409C-BE32-E72D297353CC}">
              <c16:uniqueId val="{00000006-48B3-4ECC-99BF-AEBA9F2269E8}"/>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7.63</c:v>
                </c:pt>
                <c:pt idx="2">
                  <c:v>#N/A</c:v>
                </c:pt>
                <c:pt idx="3">
                  <c:v>3.16</c:v>
                </c:pt>
                <c:pt idx="4">
                  <c:v>#N/A</c:v>
                </c:pt>
                <c:pt idx="5">
                  <c:v>5.92</c:v>
                </c:pt>
                <c:pt idx="6">
                  <c:v>#N/A</c:v>
                </c:pt>
                <c:pt idx="7">
                  <c:v>9.36</c:v>
                </c:pt>
                <c:pt idx="8">
                  <c:v>#N/A</c:v>
                </c:pt>
                <c:pt idx="9">
                  <c:v>7.7</c:v>
                </c:pt>
              </c:numCache>
            </c:numRef>
          </c:val>
          <c:extLst>
            <c:ext xmlns:c16="http://schemas.microsoft.com/office/drawing/2014/chart" uri="{C3380CC4-5D6E-409C-BE32-E72D297353CC}">
              <c16:uniqueId val="{00000007-48B3-4ECC-99BF-AEBA9F2269E8}"/>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5.74</c:v>
                </c:pt>
                <c:pt idx="2">
                  <c:v>#N/A</c:v>
                </c:pt>
                <c:pt idx="3">
                  <c:v>6.25</c:v>
                </c:pt>
                <c:pt idx="4">
                  <c:v>#N/A</c:v>
                </c:pt>
                <c:pt idx="5">
                  <c:v>6.28</c:v>
                </c:pt>
                <c:pt idx="6">
                  <c:v>#N/A</c:v>
                </c:pt>
                <c:pt idx="7">
                  <c:v>7.45</c:v>
                </c:pt>
                <c:pt idx="8">
                  <c:v>#N/A</c:v>
                </c:pt>
                <c:pt idx="9">
                  <c:v>7.85</c:v>
                </c:pt>
              </c:numCache>
            </c:numRef>
          </c:val>
          <c:extLst>
            <c:ext xmlns:c16="http://schemas.microsoft.com/office/drawing/2014/chart" uri="{C3380CC4-5D6E-409C-BE32-E72D297353CC}">
              <c16:uniqueId val="{00000008-48B3-4ECC-99BF-AEBA9F2269E8}"/>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1.84</c:v>
                </c:pt>
                <c:pt idx="1">
                  <c:v>#N/A</c:v>
                </c:pt>
                <c:pt idx="2">
                  <c:v>#N/A</c:v>
                </c:pt>
                <c:pt idx="3">
                  <c:v>2.1800000000000002</c:v>
                </c:pt>
                <c:pt idx="4">
                  <c:v>#N/A</c:v>
                </c:pt>
                <c:pt idx="5">
                  <c:v>6.46</c:v>
                </c:pt>
                <c:pt idx="6">
                  <c:v>3.29</c:v>
                </c:pt>
                <c:pt idx="7">
                  <c:v>#N/A</c:v>
                </c:pt>
                <c:pt idx="8">
                  <c:v>3.12</c:v>
                </c:pt>
                <c:pt idx="9">
                  <c:v>#N/A</c:v>
                </c:pt>
              </c:numCache>
            </c:numRef>
          </c:val>
          <c:extLst>
            <c:ext xmlns:c16="http://schemas.microsoft.com/office/drawing/2014/chart" uri="{C3380CC4-5D6E-409C-BE32-E72D297353CC}">
              <c16:uniqueId val="{00000009-48B3-4ECC-99BF-AEBA9F2269E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856</c:v>
                </c:pt>
                <c:pt idx="5">
                  <c:v>827</c:v>
                </c:pt>
                <c:pt idx="8">
                  <c:v>811</c:v>
                </c:pt>
                <c:pt idx="11">
                  <c:v>790</c:v>
                </c:pt>
                <c:pt idx="14">
                  <c:v>741</c:v>
                </c:pt>
              </c:numCache>
            </c:numRef>
          </c:val>
          <c:extLst>
            <c:ext xmlns:c16="http://schemas.microsoft.com/office/drawing/2014/chart" uri="{C3380CC4-5D6E-409C-BE32-E72D297353CC}">
              <c16:uniqueId val="{00000000-E140-4EE7-96D1-45ACAD4EF8D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140-4EE7-96D1-45ACAD4EF8D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140-4EE7-96D1-45ACAD4EF8D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c:v>
                </c:pt>
                <c:pt idx="3">
                  <c:v>1</c:v>
                </c:pt>
                <c:pt idx="6">
                  <c:v>1</c:v>
                </c:pt>
                <c:pt idx="9">
                  <c:v>2</c:v>
                </c:pt>
                <c:pt idx="12">
                  <c:v>23</c:v>
                </c:pt>
              </c:numCache>
            </c:numRef>
          </c:val>
          <c:extLst>
            <c:ext xmlns:c16="http://schemas.microsoft.com/office/drawing/2014/chart" uri="{C3380CC4-5D6E-409C-BE32-E72D297353CC}">
              <c16:uniqueId val="{00000003-E140-4EE7-96D1-45ACAD4EF8D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181</c:v>
                </c:pt>
                <c:pt idx="3">
                  <c:v>188</c:v>
                </c:pt>
                <c:pt idx="6">
                  <c:v>199</c:v>
                </c:pt>
                <c:pt idx="9">
                  <c:v>180</c:v>
                </c:pt>
                <c:pt idx="12">
                  <c:v>298</c:v>
                </c:pt>
              </c:numCache>
            </c:numRef>
          </c:val>
          <c:extLst>
            <c:ext xmlns:c16="http://schemas.microsoft.com/office/drawing/2014/chart" uri="{C3380CC4-5D6E-409C-BE32-E72D297353CC}">
              <c16:uniqueId val="{00000004-E140-4EE7-96D1-45ACAD4EF8D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140-4EE7-96D1-45ACAD4EF8D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140-4EE7-96D1-45ACAD4EF8D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1154</c:v>
                </c:pt>
                <c:pt idx="3">
                  <c:v>1104</c:v>
                </c:pt>
                <c:pt idx="6">
                  <c:v>1134</c:v>
                </c:pt>
                <c:pt idx="9">
                  <c:v>1088</c:v>
                </c:pt>
                <c:pt idx="12">
                  <c:v>1033</c:v>
                </c:pt>
              </c:numCache>
            </c:numRef>
          </c:val>
          <c:extLst>
            <c:ext xmlns:c16="http://schemas.microsoft.com/office/drawing/2014/chart" uri="{C3380CC4-5D6E-409C-BE32-E72D297353CC}">
              <c16:uniqueId val="{00000007-E140-4EE7-96D1-45ACAD4EF8D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480</c:v>
                </c:pt>
                <c:pt idx="2">
                  <c:v>#N/A</c:v>
                </c:pt>
                <c:pt idx="3">
                  <c:v>#N/A</c:v>
                </c:pt>
                <c:pt idx="4">
                  <c:v>466</c:v>
                </c:pt>
                <c:pt idx="5">
                  <c:v>#N/A</c:v>
                </c:pt>
                <c:pt idx="6">
                  <c:v>#N/A</c:v>
                </c:pt>
                <c:pt idx="7">
                  <c:v>523</c:v>
                </c:pt>
                <c:pt idx="8">
                  <c:v>#N/A</c:v>
                </c:pt>
                <c:pt idx="9">
                  <c:v>#N/A</c:v>
                </c:pt>
                <c:pt idx="10">
                  <c:v>480</c:v>
                </c:pt>
                <c:pt idx="11">
                  <c:v>#N/A</c:v>
                </c:pt>
                <c:pt idx="12">
                  <c:v>#N/A</c:v>
                </c:pt>
                <c:pt idx="13">
                  <c:v>613</c:v>
                </c:pt>
                <c:pt idx="14">
                  <c:v>#N/A</c:v>
                </c:pt>
              </c:numCache>
            </c:numRef>
          </c:val>
          <c:smooth val="0"/>
          <c:extLst>
            <c:ext xmlns:c16="http://schemas.microsoft.com/office/drawing/2014/chart" uri="{C3380CC4-5D6E-409C-BE32-E72D297353CC}">
              <c16:uniqueId val="{00000008-E140-4EE7-96D1-45ACAD4EF8D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8756</c:v>
                </c:pt>
                <c:pt idx="5">
                  <c:v>8817</c:v>
                </c:pt>
                <c:pt idx="8">
                  <c:v>9479</c:v>
                </c:pt>
                <c:pt idx="11">
                  <c:v>9963</c:v>
                </c:pt>
                <c:pt idx="14">
                  <c:v>9957</c:v>
                </c:pt>
              </c:numCache>
            </c:numRef>
          </c:val>
          <c:extLst>
            <c:ext xmlns:c16="http://schemas.microsoft.com/office/drawing/2014/chart" uri="{C3380CC4-5D6E-409C-BE32-E72D297353CC}">
              <c16:uniqueId val="{00000000-5D7B-4765-8931-120DA75A95F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5D7B-4765-8931-120DA75A95F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7463</c:v>
                </c:pt>
                <c:pt idx="5">
                  <c:v>8794</c:v>
                </c:pt>
                <c:pt idx="8">
                  <c:v>10426</c:v>
                </c:pt>
                <c:pt idx="11">
                  <c:v>11313</c:v>
                </c:pt>
                <c:pt idx="14">
                  <c:v>9901</c:v>
                </c:pt>
              </c:numCache>
            </c:numRef>
          </c:val>
          <c:extLst>
            <c:ext xmlns:c16="http://schemas.microsoft.com/office/drawing/2014/chart" uri="{C3380CC4-5D6E-409C-BE32-E72D297353CC}">
              <c16:uniqueId val="{00000002-5D7B-4765-8931-120DA75A95F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D7B-4765-8931-120DA75A95F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D7B-4765-8931-120DA75A95F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D7B-4765-8931-120DA75A95F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2203</c:v>
                </c:pt>
                <c:pt idx="3">
                  <c:v>2132</c:v>
                </c:pt>
                <c:pt idx="6">
                  <c:v>2088</c:v>
                </c:pt>
                <c:pt idx="9">
                  <c:v>2026</c:v>
                </c:pt>
                <c:pt idx="12">
                  <c:v>2082</c:v>
                </c:pt>
              </c:numCache>
            </c:numRef>
          </c:val>
          <c:extLst>
            <c:ext xmlns:c16="http://schemas.microsoft.com/office/drawing/2014/chart" uri="{C3380CC4-5D6E-409C-BE32-E72D297353CC}">
              <c16:uniqueId val="{00000006-5D7B-4765-8931-120DA75A95F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60</c:v>
                </c:pt>
                <c:pt idx="3">
                  <c:v>392</c:v>
                </c:pt>
                <c:pt idx="6">
                  <c:v>631</c:v>
                </c:pt>
                <c:pt idx="9">
                  <c:v>1025</c:v>
                </c:pt>
                <c:pt idx="12">
                  <c:v>1298</c:v>
                </c:pt>
              </c:numCache>
            </c:numRef>
          </c:val>
          <c:extLst>
            <c:ext xmlns:c16="http://schemas.microsoft.com/office/drawing/2014/chart" uri="{C3380CC4-5D6E-409C-BE32-E72D297353CC}">
              <c16:uniqueId val="{00000007-5D7B-4765-8931-120DA75A95F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1004</c:v>
                </c:pt>
                <c:pt idx="3">
                  <c:v>848</c:v>
                </c:pt>
                <c:pt idx="6">
                  <c:v>694</c:v>
                </c:pt>
                <c:pt idx="9">
                  <c:v>978</c:v>
                </c:pt>
                <c:pt idx="12">
                  <c:v>843</c:v>
                </c:pt>
              </c:numCache>
            </c:numRef>
          </c:val>
          <c:extLst>
            <c:ext xmlns:c16="http://schemas.microsoft.com/office/drawing/2014/chart" uri="{C3380CC4-5D6E-409C-BE32-E72D297353CC}">
              <c16:uniqueId val="{00000008-5D7B-4765-8931-120DA75A95F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D7B-4765-8931-120DA75A95F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10136</c:v>
                </c:pt>
                <c:pt idx="3">
                  <c:v>9934</c:v>
                </c:pt>
                <c:pt idx="6">
                  <c:v>10518</c:v>
                </c:pt>
                <c:pt idx="9">
                  <c:v>13462</c:v>
                </c:pt>
                <c:pt idx="12">
                  <c:v>13872</c:v>
                </c:pt>
              </c:numCache>
            </c:numRef>
          </c:val>
          <c:extLst>
            <c:ext xmlns:c16="http://schemas.microsoft.com/office/drawing/2014/chart" uri="{C3380CC4-5D6E-409C-BE32-E72D297353CC}">
              <c16:uniqueId val="{0000000A-5D7B-4765-8931-120DA75A95F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D7B-4765-8931-120DA75A95F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2368</c:v>
                </c:pt>
                <c:pt idx="1">
                  <c:v>2597</c:v>
                </c:pt>
                <c:pt idx="2">
                  <c:v>2147</c:v>
                </c:pt>
              </c:numCache>
            </c:numRef>
          </c:val>
          <c:extLst>
            <c:ext xmlns:c16="http://schemas.microsoft.com/office/drawing/2014/chart" uri="{C3380CC4-5D6E-409C-BE32-E72D297353CC}">
              <c16:uniqueId val="{00000000-4853-49AF-A513-5521B4A67B6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1430</c:v>
                </c:pt>
                <c:pt idx="1">
                  <c:v>1533</c:v>
                </c:pt>
                <c:pt idx="2">
                  <c:v>1670</c:v>
                </c:pt>
              </c:numCache>
            </c:numRef>
          </c:val>
          <c:extLst>
            <c:ext xmlns:c16="http://schemas.microsoft.com/office/drawing/2014/chart" uri="{C3380CC4-5D6E-409C-BE32-E72D297353CC}">
              <c16:uniqueId val="{00000001-4853-49AF-A513-5521B4A67B6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5634</c:v>
                </c:pt>
                <c:pt idx="1">
                  <c:v>6225</c:v>
                </c:pt>
                <c:pt idx="2">
                  <c:v>5123</c:v>
                </c:pt>
              </c:numCache>
            </c:numRef>
          </c:val>
          <c:extLst>
            <c:ext xmlns:c16="http://schemas.microsoft.com/office/drawing/2014/chart" uri="{C3380CC4-5D6E-409C-BE32-E72D297353CC}">
              <c16:uniqueId val="{00000002-4853-49AF-A513-5521B4A67B6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25,721
25,541
36.83
22,853,404
22,194,157
582,629
7,560,843
13,872,023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財政力指数は前年同値の</a:t>
          </a:r>
          <a:r>
            <a:rPr kumimoji="1" lang="en-US" altLang="ja-JP" sz="1300">
              <a:latin typeface="ＭＳ Ｐゴシック" panose="020B0600070205080204" pitchFamily="50" charset="-128"/>
              <a:ea typeface="ＭＳ Ｐゴシック" panose="020B0600070205080204" pitchFamily="50" charset="-128"/>
            </a:rPr>
            <a:t>0.51</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人口の減少や大手石油会社の石油精製機能の停止などから、今後の税収見通しは厳しいが、将来的には石油精製跡地に</a:t>
          </a:r>
          <a:r>
            <a:rPr kumimoji="1" lang="en-US" altLang="ja-JP" sz="1300">
              <a:latin typeface="ＭＳ Ｐゴシック" panose="020B0600070205080204" pitchFamily="50" charset="-128"/>
              <a:ea typeface="ＭＳ Ｐゴシック" panose="020B0600070205080204" pitchFamily="50" charset="-128"/>
            </a:rPr>
            <a:t>GX</a:t>
          </a:r>
          <a:r>
            <a:rPr kumimoji="1" lang="ja-JP" altLang="en-US" sz="1300">
              <a:latin typeface="ＭＳ Ｐゴシック" panose="020B0600070205080204" pitchFamily="50" charset="-128"/>
              <a:ea typeface="ＭＳ Ｐゴシック" panose="020B0600070205080204" pitchFamily="50" charset="-128"/>
            </a:rPr>
            <a:t>やカーボンニュートラルの実現に貢献する企業の誘致や税の確実な徴収に努め、歳入の確保をめざす。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12321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91622</xdr:rowOff>
    </xdr:from>
    <xdr:to>
      <xdr:col>23</xdr:col>
      <xdr:colOff>133350</xdr:colOff>
      <xdr:row>39</xdr:row>
      <xdr:rowOff>91622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7781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14712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57150</xdr:rowOff>
    </xdr:from>
    <xdr:to>
      <xdr:col>19</xdr:col>
      <xdr:colOff>133350</xdr:colOff>
      <xdr:row>39</xdr:row>
      <xdr:rowOff>91622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7437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22678</xdr:rowOff>
    </xdr:from>
    <xdr:to>
      <xdr:col>15</xdr:col>
      <xdr:colOff>82550</xdr:colOff>
      <xdr:row>39</xdr:row>
      <xdr:rowOff>57150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7092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129012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22678</xdr:rowOff>
    </xdr:from>
    <xdr:to>
      <xdr:col>11</xdr:col>
      <xdr:colOff>31750</xdr:colOff>
      <xdr:row>39</xdr:row>
      <xdr:rowOff>22678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709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8165</xdr:rowOff>
    </xdr:from>
    <xdr:to>
      <xdr:col>11</xdr:col>
      <xdr:colOff>82550</xdr:colOff>
      <xdr:row>41</xdr:row>
      <xdr:rowOff>109765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94542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129012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40822</xdr:rowOff>
    </xdr:from>
    <xdr:to>
      <xdr:col>23</xdr:col>
      <xdr:colOff>184150</xdr:colOff>
      <xdr:row>39</xdr:row>
      <xdr:rowOff>142422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57349</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57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40822</xdr:rowOff>
    </xdr:from>
    <xdr:to>
      <xdr:col>19</xdr:col>
      <xdr:colOff>184150</xdr:colOff>
      <xdr:row>39</xdr:row>
      <xdr:rowOff>142422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152599</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496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6350</xdr:rowOff>
    </xdr:from>
    <xdr:to>
      <xdr:col>15</xdr:col>
      <xdr:colOff>133350</xdr:colOff>
      <xdr:row>39</xdr:row>
      <xdr:rowOff>107950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143328</xdr:rowOff>
    </xdr:from>
    <xdr:to>
      <xdr:col>11</xdr:col>
      <xdr:colOff>82550</xdr:colOff>
      <xdr:row>39</xdr:row>
      <xdr:rowOff>73478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83655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143328</xdr:rowOff>
    </xdr:from>
    <xdr:to>
      <xdr:col>7</xdr:col>
      <xdr:colOff>31750</xdr:colOff>
      <xdr:row>39</xdr:row>
      <xdr:rowOff>73478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83655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a:t>
          </a:r>
          <a:r>
            <a:rPr kumimoji="1" lang="en-US" altLang="ja-JP" sz="1300">
              <a:latin typeface="ＭＳ Ｐゴシック" panose="020B0600070205080204" pitchFamily="50" charset="-128"/>
              <a:ea typeface="ＭＳ Ｐゴシック" panose="020B0600070205080204" pitchFamily="50" charset="-128"/>
            </a:rPr>
            <a:t>105.9%</a:t>
          </a:r>
          <a:r>
            <a:rPr kumimoji="1" lang="ja-JP" altLang="en-US" sz="1300">
              <a:latin typeface="ＭＳ Ｐゴシック" panose="020B0600070205080204" pitchFamily="50" charset="-128"/>
              <a:ea typeface="ＭＳ Ｐゴシック" panose="020B0600070205080204" pitchFamily="50" charset="-128"/>
            </a:rPr>
            <a:t>となり、支出が収入を上回っており、類似団体内順位は最下位となった。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主な増減の要因は、収入面では地方交付税、法人税割、入港実績による特別とん譲与税などが減少したこと。支出面では市税の還付や生活保護扶助、職員に係る給与等の人件費などが増加したことによる。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今後も人口の減少により地方交付税や税収の減少が見込まれるため、職員等の適正な配置や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公共施設の統廃合の推進等に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より、一層の経費節減に努める。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167217</xdr:rowOff>
    </xdr:from>
    <xdr:to>
      <xdr:col>23</xdr:col>
      <xdr:colOff>133350</xdr:colOff>
      <xdr:row>68</xdr:row>
      <xdr:rowOff>13123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11317"/>
          <a:ext cx="0" cy="1560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82144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5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167217</xdr:rowOff>
    </xdr:from>
    <xdr:to>
      <xdr:col>24</xdr:col>
      <xdr:colOff>12700</xdr:colOff>
      <xdr:row>58</xdr:row>
      <xdr:rowOff>167217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25823</xdr:rowOff>
    </xdr:from>
    <xdr:to>
      <xdr:col>23</xdr:col>
      <xdr:colOff>133350</xdr:colOff>
      <xdr:row>68</xdr:row>
      <xdr:rowOff>13123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827173"/>
          <a:ext cx="838200" cy="84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20760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307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4233</xdr:rowOff>
    </xdr:from>
    <xdr:to>
      <xdr:col>23</xdr:col>
      <xdr:colOff>184150</xdr:colOff>
      <xdr:row>61</xdr:row>
      <xdr:rowOff>105833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108796</xdr:rowOff>
    </xdr:from>
    <xdr:to>
      <xdr:col>19</xdr:col>
      <xdr:colOff>133350</xdr:colOff>
      <xdr:row>63</xdr:row>
      <xdr:rowOff>25823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73869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127423</xdr:rowOff>
    </xdr:from>
    <xdr:to>
      <xdr:col>19</xdr:col>
      <xdr:colOff>184150</xdr:colOff>
      <xdr:row>61</xdr:row>
      <xdr:rowOff>57573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41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67750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183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108796</xdr:rowOff>
    </xdr:from>
    <xdr:to>
      <xdr:col>15</xdr:col>
      <xdr:colOff>82550</xdr:colOff>
      <xdr:row>64</xdr:row>
      <xdr:rowOff>160020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738696"/>
          <a:ext cx="889000" cy="39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58</xdr:row>
      <xdr:rowOff>156633</xdr:rowOff>
    </xdr:from>
    <xdr:to>
      <xdr:col>15</xdr:col>
      <xdr:colOff>133350</xdr:colOff>
      <xdr:row>59</xdr:row>
      <xdr:rowOff>86783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10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96960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986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160020</xdr:rowOff>
    </xdr:from>
    <xdr:to>
      <xdr:col>11</xdr:col>
      <xdr:colOff>31750</xdr:colOff>
      <xdr:row>65</xdr:row>
      <xdr:rowOff>101177</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113282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159596</xdr:rowOff>
    </xdr:from>
    <xdr:to>
      <xdr:col>11</xdr:col>
      <xdr:colOff>82550</xdr:colOff>
      <xdr:row>61</xdr:row>
      <xdr:rowOff>89746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99923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76623</xdr:rowOff>
    </xdr:from>
    <xdr:to>
      <xdr:col>7</xdr:col>
      <xdr:colOff>31750</xdr:colOff>
      <xdr:row>62</xdr:row>
      <xdr:rowOff>6773</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16950</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67</xdr:row>
      <xdr:rowOff>133773</xdr:rowOff>
    </xdr:from>
    <xdr:to>
      <xdr:col>23</xdr:col>
      <xdr:colOff>184150</xdr:colOff>
      <xdr:row>68</xdr:row>
      <xdr:rowOff>63923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62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67</xdr:row>
      <xdr:rowOff>29650</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151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146473</xdr:rowOff>
    </xdr:from>
    <xdr:to>
      <xdr:col>19</xdr:col>
      <xdr:colOff>184150</xdr:colOff>
      <xdr:row>63</xdr:row>
      <xdr:rowOff>76623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61400</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86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57996</xdr:rowOff>
    </xdr:from>
    <xdr:to>
      <xdr:col>15</xdr:col>
      <xdr:colOff>133350</xdr:colOff>
      <xdr:row>62</xdr:row>
      <xdr:rowOff>159596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144373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109220</xdr:rowOff>
    </xdr:from>
    <xdr:to>
      <xdr:col>11</xdr:col>
      <xdr:colOff>82550</xdr:colOff>
      <xdr:row>65</xdr:row>
      <xdr:rowOff>39370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24147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50377</xdr:rowOff>
    </xdr:from>
    <xdr:to>
      <xdr:col>7</xdr:col>
      <xdr:colOff>31750</xdr:colOff>
      <xdr:row>65</xdr:row>
      <xdr:rowOff>151977</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136754</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28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[213,651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人口１人当たり人件費・物件費等決算額は</a:t>
          </a:r>
          <a:r>
            <a:rPr kumimoji="1" lang="en-US" altLang="ja-JP" sz="1300">
              <a:latin typeface="ＭＳ Ｐゴシック" panose="020B0600070205080204" pitchFamily="50" charset="-128"/>
              <a:ea typeface="ＭＳ Ｐゴシック" panose="020B0600070205080204" pitchFamily="50" charset="-128"/>
            </a:rPr>
            <a:t>214</a:t>
          </a:r>
          <a:r>
            <a:rPr kumimoji="1" lang="ja-JP" altLang="en-US" sz="1300">
              <a:latin typeface="ＭＳ Ｐゴシック" panose="020B0600070205080204" pitchFamily="50" charset="-128"/>
              <a:ea typeface="ＭＳ Ｐゴシック" panose="020B0600070205080204" pitchFamily="50" charset="-128"/>
            </a:rPr>
            <a:t>千円であり、対前年度比で</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千円の増加となった。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増加要因は人事院勧告による給料・期末勤勉手当の改定などによる職員および会計年度任用職員に係る人件費の増加やデータ連携基盤構築業務委託料、観光ポータル機能構築事業委託料等により物件費が増加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今後も引き続き適正な人事配置や必要な事業を精査し、費用の節減に努める。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161201</xdr:rowOff>
    </xdr:from>
    <xdr:to>
      <xdr:col>23</xdr:col>
      <xdr:colOff>133350</xdr:colOff>
      <xdr:row>89</xdr:row>
      <xdr:rowOff>159679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4048651"/>
          <a:ext cx="0" cy="13700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131756</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390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159679</xdr:rowOff>
    </xdr:from>
    <xdr:to>
      <xdr:col>24</xdr:col>
      <xdr:colOff>12700</xdr:colOff>
      <xdr:row>89</xdr:row>
      <xdr:rowOff>159679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41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76128</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9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161201</xdr:rowOff>
    </xdr:from>
    <xdr:to>
      <xdr:col>24</xdr:col>
      <xdr:colOff>12700</xdr:colOff>
      <xdr:row>81</xdr:row>
      <xdr:rowOff>161201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404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117066</xdr:rowOff>
    </xdr:from>
    <xdr:to>
      <xdr:col>23</xdr:col>
      <xdr:colOff>133350</xdr:colOff>
      <xdr:row>85</xdr:row>
      <xdr:rowOff>141549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690316"/>
          <a:ext cx="838200" cy="2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10313</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412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165236</xdr:rowOff>
    </xdr:from>
    <xdr:to>
      <xdr:col>23</xdr:col>
      <xdr:colOff>184150</xdr:colOff>
      <xdr:row>85</xdr:row>
      <xdr:rowOff>95386</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5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161117</xdr:rowOff>
    </xdr:from>
    <xdr:to>
      <xdr:col>19</xdr:col>
      <xdr:colOff>133350</xdr:colOff>
      <xdr:row>85</xdr:row>
      <xdr:rowOff>117066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562917"/>
          <a:ext cx="889000" cy="12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158231</xdr:rowOff>
    </xdr:from>
    <xdr:to>
      <xdr:col>19</xdr:col>
      <xdr:colOff>184150</xdr:colOff>
      <xdr:row>85</xdr:row>
      <xdr:rowOff>88381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56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98558</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328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120990</xdr:rowOff>
    </xdr:from>
    <xdr:to>
      <xdr:col>15</xdr:col>
      <xdr:colOff>82550</xdr:colOff>
      <xdr:row>84</xdr:row>
      <xdr:rowOff>161117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522790"/>
          <a:ext cx="889000" cy="4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101140</xdr:rowOff>
    </xdr:from>
    <xdr:to>
      <xdr:col>15</xdr:col>
      <xdr:colOff>133350</xdr:colOff>
      <xdr:row>85</xdr:row>
      <xdr:rowOff>31290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50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41467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27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60888</xdr:rowOff>
    </xdr:from>
    <xdr:to>
      <xdr:col>11</xdr:col>
      <xdr:colOff>31750</xdr:colOff>
      <xdr:row>84</xdr:row>
      <xdr:rowOff>120990</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291238"/>
          <a:ext cx="889000" cy="23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50146</xdr:rowOff>
    </xdr:from>
    <xdr:to>
      <xdr:col>11</xdr:col>
      <xdr:colOff>82550</xdr:colOff>
      <xdr:row>84</xdr:row>
      <xdr:rowOff>151746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45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161923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22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119340</xdr:rowOff>
    </xdr:from>
    <xdr:to>
      <xdr:col>7</xdr:col>
      <xdr:colOff>31750</xdr:colOff>
      <xdr:row>84</xdr:row>
      <xdr:rowOff>49490</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34267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43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90749</xdr:rowOff>
    </xdr:from>
    <xdr:to>
      <xdr:col>23</xdr:col>
      <xdr:colOff>184150</xdr:colOff>
      <xdr:row>86</xdr:row>
      <xdr:rowOff>20899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66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62826</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63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66266</xdr:rowOff>
    </xdr:from>
    <xdr:to>
      <xdr:col>19</xdr:col>
      <xdr:colOff>184150</xdr:colOff>
      <xdr:row>85</xdr:row>
      <xdr:rowOff>167866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63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152643</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725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110317</xdr:rowOff>
    </xdr:from>
    <xdr:to>
      <xdr:col>15</xdr:col>
      <xdr:colOff>133350</xdr:colOff>
      <xdr:row>85</xdr:row>
      <xdr:rowOff>40467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51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25244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59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70190</xdr:rowOff>
    </xdr:from>
    <xdr:to>
      <xdr:col>11</xdr:col>
      <xdr:colOff>82550</xdr:colOff>
      <xdr:row>85</xdr:row>
      <xdr:rowOff>340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47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156567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558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10088</xdr:rowOff>
    </xdr:from>
    <xdr:to>
      <xdr:col>7</xdr:col>
      <xdr:colOff>31750</xdr:colOff>
      <xdr:row>83</xdr:row>
      <xdr:rowOff>111688</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24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121865</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009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a:t>
          </a:r>
          <a:r>
            <a:rPr kumimoji="1" lang="en-US" altLang="ja-JP" sz="1300">
              <a:latin typeface="ＭＳ Ｐゴシック" panose="020B0600070205080204" pitchFamily="50" charset="-128"/>
              <a:ea typeface="ＭＳ Ｐゴシック" panose="020B0600070205080204" pitchFamily="50" charset="-128"/>
            </a:rPr>
            <a:t>96.4</a:t>
          </a:r>
          <a:r>
            <a:rPr kumimoji="1" lang="ja-JP" altLang="en-US" sz="1300">
              <a:latin typeface="ＭＳ Ｐゴシック" panose="020B0600070205080204" pitchFamily="50" charset="-128"/>
              <a:ea typeface="ＭＳ Ｐゴシック" panose="020B0600070205080204" pitchFamily="50" charset="-128"/>
            </a:rPr>
            <a:t>であり、対前年度比で</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主な増加要因は、職種区分間の異動等による。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今後も適正な給与水準を維持しつつ、適正な職員規模の確保に努める。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59266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961534"/>
          <a:ext cx="0" cy="1528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51859</xdr:rowOff>
    </xdr:from>
    <xdr:to>
      <xdr:col>81</xdr:col>
      <xdr:colOff>44450</xdr:colOff>
      <xdr:row>85</xdr:row>
      <xdr:rowOff>112184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625109"/>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2768</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474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30691</xdr:rowOff>
    </xdr:from>
    <xdr:to>
      <xdr:col>81</xdr:col>
      <xdr:colOff>95250</xdr:colOff>
      <xdr:row>86</xdr:row>
      <xdr:rowOff>132291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7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142875</xdr:rowOff>
    </xdr:from>
    <xdr:to>
      <xdr:col>77</xdr:col>
      <xdr:colOff>44450</xdr:colOff>
      <xdr:row>85</xdr:row>
      <xdr:rowOff>51859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54467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142875</xdr:rowOff>
    </xdr:from>
    <xdr:to>
      <xdr:col>72</xdr:col>
      <xdr:colOff>203200</xdr:colOff>
      <xdr:row>86</xdr:row>
      <xdr:rowOff>101600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544675"/>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70909</xdr:rowOff>
    </xdr:from>
    <xdr:to>
      <xdr:col>73</xdr:col>
      <xdr:colOff>44450</xdr:colOff>
      <xdr:row>87</xdr:row>
      <xdr:rowOff>1059</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157286</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87</xdr:row>
      <xdr:rowOff>10584</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8463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70909</xdr:rowOff>
    </xdr:from>
    <xdr:to>
      <xdr:col>68</xdr:col>
      <xdr:colOff>203200</xdr:colOff>
      <xdr:row>87</xdr:row>
      <xdr:rowOff>1059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157286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31343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77911</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1059</xdr:rowOff>
    </xdr:from>
    <xdr:to>
      <xdr:col>77</xdr:col>
      <xdr:colOff>95250</xdr:colOff>
      <xdr:row>85</xdr:row>
      <xdr:rowOff>102659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112836</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343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92075</xdr:rowOff>
    </xdr:from>
    <xdr:to>
      <xdr:col>73</xdr:col>
      <xdr:colOff>44450</xdr:colOff>
      <xdr:row>85</xdr:row>
      <xdr:rowOff>22225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32402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a:t>
          </a:r>
          <a:r>
            <a:rPr kumimoji="1" lang="en-US" altLang="ja-JP" sz="1300">
              <a:latin typeface="ＭＳ Ｐゴシック" panose="020B0600070205080204" pitchFamily="50" charset="-128"/>
              <a:ea typeface="ＭＳ Ｐゴシック" panose="020B0600070205080204" pitchFamily="50" charset="-128"/>
            </a:rPr>
            <a:t>11.47</a:t>
          </a:r>
          <a:r>
            <a:rPr kumimoji="1" lang="ja-JP" altLang="en-US" sz="1300">
              <a:latin typeface="ＭＳ Ｐゴシック" panose="020B0600070205080204" pitchFamily="50" charset="-128"/>
              <a:ea typeface="ＭＳ Ｐゴシック" panose="020B0600070205080204" pitchFamily="50" charset="-128"/>
            </a:rPr>
            <a:t>人であり、対前年度比で</a:t>
          </a:r>
          <a:r>
            <a:rPr kumimoji="1" lang="en-US" altLang="ja-JP" sz="1300">
              <a:latin typeface="ＭＳ Ｐゴシック" panose="020B0600070205080204" pitchFamily="50" charset="-128"/>
              <a:ea typeface="ＭＳ Ｐゴシック" panose="020B0600070205080204" pitchFamily="50" charset="-128"/>
            </a:rPr>
            <a:t>0.67</a:t>
          </a:r>
          <a:r>
            <a:rPr kumimoji="1" lang="ja-JP" altLang="en-US" sz="1300">
              <a:latin typeface="ＭＳ Ｐゴシック" panose="020B0600070205080204" pitchFamily="50" charset="-128"/>
              <a:ea typeface="ＭＳ Ｐゴシック" panose="020B0600070205080204" pitchFamily="50" charset="-128"/>
            </a:rPr>
            <a:t>人の増加となった。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主な増加要因は、人口が対前年度比で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の減少となったことによる。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今後も計画的な職員体制および年齢構成の適正化に努める。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149406</xdr:rowOff>
    </xdr:from>
    <xdr:to>
      <xdr:col>81</xdr:col>
      <xdr:colOff>44450</xdr:colOff>
      <xdr:row>67</xdr:row>
      <xdr:rowOff>116205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093506"/>
          <a:ext cx="0" cy="15098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88282</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116205</xdr:rowOff>
    </xdr:from>
    <xdr:to>
      <xdr:col>81</xdr:col>
      <xdr:colOff>133350</xdr:colOff>
      <xdr:row>67</xdr:row>
      <xdr:rowOff>116205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64333</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3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149406</xdr:rowOff>
    </xdr:from>
    <xdr:to>
      <xdr:col>81</xdr:col>
      <xdr:colOff>133350</xdr:colOff>
      <xdr:row>58</xdr:row>
      <xdr:rowOff>149406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09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130628</xdr:rowOff>
    </xdr:from>
    <xdr:to>
      <xdr:col>81</xdr:col>
      <xdr:colOff>44450</xdr:colOff>
      <xdr:row>63</xdr:row>
      <xdr:rowOff>74658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760528"/>
          <a:ext cx="838200" cy="11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159221</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4462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142694</xdr:rowOff>
    </xdr:from>
    <xdr:to>
      <xdr:col>81</xdr:col>
      <xdr:colOff>95250</xdr:colOff>
      <xdr:row>62</xdr:row>
      <xdr:rowOff>72844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60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56515</xdr:rowOff>
    </xdr:from>
    <xdr:to>
      <xdr:col>77</xdr:col>
      <xdr:colOff>44450</xdr:colOff>
      <xdr:row>62</xdr:row>
      <xdr:rowOff>130628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686415"/>
          <a:ext cx="889000" cy="7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123734</xdr:rowOff>
    </xdr:from>
    <xdr:to>
      <xdr:col>77</xdr:col>
      <xdr:colOff>95250</xdr:colOff>
      <xdr:row>62</xdr:row>
      <xdr:rowOff>53884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64061</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35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22044</xdr:rowOff>
    </xdr:from>
    <xdr:to>
      <xdr:col>72</xdr:col>
      <xdr:colOff>203200</xdr:colOff>
      <xdr:row>62</xdr:row>
      <xdr:rowOff>56515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651944"/>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109946</xdr:rowOff>
    </xdr:from>
    <xdr:to>
      <xdr:col>73</xdr:col>
      <xdr:colOff>44450</xdr:colOff>
      <xdr:row>62</xdr:row>
      <xdr:rowOff>40096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56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50273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33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86632</xdr:rowOff>
    </xdr:from>
    <xdr:to>
      <xdr:col>68</xdr:col>
      <xdr:colOff>152400</xdr:colOff>
      <xdr:row>62</xdr:row>
      <xdr:rowOff>22044</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545082"/>
          <a:ext cx="889000" cy="10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92710</xdr:rowOff>
    </xdr:from>
    <xdr:to>
      <xdr:col>68</xdr:col>
      <xdr:colOff>203200</xdr:colOff>
      <xdr:row>62</xdr:row>
      <xdr:rowOff>22860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33037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85816</xdr:rowOff>
    </xdr:from>
    <xdr:to>
      <xdr:col>64</xdr:col>
      <xdr:colOff>152400</xdr:colOff>
      <xdr:row>62</xdr:row>
      <xdr:rowOff>15966</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743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63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23858</xdr:rowOff>
    </xdr:from>
    <xdr:to>
      <xdr:col>81</xdr:col>
      <xdr:colOff>95250</xdr:colOff>
      <xdr:row>63</xdr:row>
      <xdr:rowOff>125458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82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167385</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797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79828</xdr:rowOff>
    </xdr:from>
    <xdr:to>
      <xdr:col>77</xdr:col>
      <xdr:colOff>95250</xdr:colOff>
      <xdr:row>63</xdr:row>
      <xdr:rowOff>9978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166205</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796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5715</xdr:rowOff>
    </xdr:from>
    <xdr:to>
      <xdr:col>73</xdr:col>
      <xdr:colOff>44450</xdr:colOff>
      <xdr:row>62</xdr:row>
      <xdr:rowOff>107315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92092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72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142694</xdr:rowOff>
    </xdr:from>
    <xdr:to>
      <xdr:col>68</xdr:col>
      <xdr:colOff>203200</xdr:colOff>
      <xdr:row>62</xdr:row>
      <xdr:rowOff>72844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60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57621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687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35832</xdr:rowOff>
    </xdr:from>
    <xdr:to>
      <xdr:col>64</xdr:col>
      <xdr:colOff>152400</xdr:colOff>
      <xdr:row>61</xdr:row>
      <xdr:rowOff>137432</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49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147609</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263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実質公債費率は</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となり、対前年度比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主な増加要因は公営企業や一部事務組合への地方債償還に係る負担分が増加したことによる。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年度にかけて実施した有和中学校建設事業等の償還開始により元利償還金が増加する見込みであり、持続可能な財政運営に努める。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46</xdr:row>
      <xdr:rowOff>17538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203648"/>
          <a:ext cx="0" cy="1700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161065</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87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17538</xdr:rowOff>
    </xdr:from>
    <xdr:to>
      <xdr:col>81</xdr:col>
      <xdr:colOff>133350</xdr:colOff>
      <xdr:row>46</xdr:row>
      <xdr:rowOff>17538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90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92528</xdr:rowOff>
    </xdr:from>
    <xdr:to>
      <xdr:col>81</xdr:col>
      <xdr:colOff>44450</xdr:colOff>
      <xdr:row>41</xdr:row>
      <xdr:rowOff>1512</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179800" y="6950528"/>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3222</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7032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92528</xdr:rowOff>
    </xdr:from>
    <xdr:to>
      <xdr:col>77</xdr:col>
      <xdr:colOff>44450</xdr:colOff>
      <xdr:row>40</xdr:row>
      <xdr:rowOff>115509</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5290800" y="695052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8165</xdr:rowOff>
    </xdr:from>
    <xdr:to>
      <xdr:col>77</xdr:col>
      <xdr:colOff>95250</xdr:colOff>
      <xdr:row>41</xdr:row>
      <xdr:rowOff>109765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94542</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115509</xdr:rowOff>
    </xdr:from>
    <xdr:to>
      <xdr:col>72</xdr:col>
      <xdr:colOff>203200</xdr:colOff>
      <xdr:row>41</xdr:row>
      <xdr:rowOff>1512</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4401800" y="6973509"/>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8165</xdr:rowOff>
    </xdr:from>
    <xdr:to>
      <xdr:col>73</xdr:col>
      <xdr:colOff>44450</xdr:colOff>
      <xdr:row>41</xdr:row>
      <xdr:rowOff>109765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94542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1512</xdr:rowOff>
    </xdr:from>
    <xdr:to>
      <xdr:col>68</xdr:col>
      <xdr:colOff>152400</xdr:colOff>
      <xdr:row>41</xdr:row>
      <xdr:rowOff>150888</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flipV="1">
          <a:off x="13512800" y="7030962"/>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8165</xdr:rowOff>
    </xdr:from>
    <xdr:to>
      <xdr:col>68</xdr:col>
      <xdr:colOff>203200</xdr:colOff>
      <xdr:row>41</xdr:row>
      <xdr:rowOff>109765</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94542</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19655</xdr:rowOff>
    </xdr:from>
    <xdr:to>
      <xdr:col>64</xdr:col>
      <xdr:colOff>152400</xdr:colOff>
      <xdr:row>41</xdr:row>
      <xdr:rowOff>121255</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131432</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122162</xdr:rowOff>
    </xdr:from>
    <xdr:to>
      <xdr:col>81</xdr:col>
      <xdr:colOff>95250</xdr:colOff>
      <xdr:row>41</xdr:row>
      <xdr:rowOff>52312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138689</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682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41728</xdr:rowOff>
    </xdr:from>
    <xdr:to>
      <xdr:col>77</xdr:col>
      <xdr:colOff>95250</xdr:colOff>
      <xdr:row>40</xdr:row>
      <xdr:rowOff>143328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153505</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64709</xdr:rowOff>
    </xdr:from>
    <xdr:to>
      <xdr:col>73</xdr:col>
      <xdr:colOff>44450</xdr:colOff>
      <xdr:row>40</xdr:row>
      <xdr:rowOff>166309</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5036</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669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122162</xdr:rowOff>
    </xdr:from>
    <xdr:to>
      <xdr:col>68</xdr:col>
      <xdr:colOff>203200</xdr:colOff>
      <xdr:row>41</xdr:row>
      <xdr:rowOff>52312</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62489</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100088</xdr:rowOff>
    </xdr:from>
    <xdr:to>
      <xdr:col>64</xdr:col>
      <xdr:colOff>152400</xdr:colOff>
      <xdr:row>42</xdr:row>
      <xdr:rowOff>30238</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15015</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年度以降は算定されていない。</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おいても保田保育所改築事業、有和中学校建設事業、街路整備事業等に係る起債による地方債現在高や退職手当支給予定額の負担見込額等の増加があるものの、これら将来負担額をふるさと応援基金などの基金や基準財政需要額算入見込額の充当可能財源等が上回るため、将来負担比率は算定され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今後も充当可能基金等の財源確保に努め、適切な財政運営の維持に努める。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81421</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70667"/>
          <a:ext cx="0" cy="1482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53498</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82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81421</xdr:rowOff>
    </xdr:from>
    <xdr:to>
      <xdr:col>81</xdr:col>
      <xdr:colOff>133350</xdr:colOff>
      <xdr:row>22</xdr:row>
      <xdr:rowOff>81421</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853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163407</xdr:rowOff>
    </xdr:from>
    <xdr:to>
      <xdr:col>77</xdr:col>
      <xdr:colOff>95250</xdr:colOff>
      <xdr:row>14</xdr:row>
      <xdr:rowOff>93557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39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103734</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161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97860</xdr:rowOff>
    </xdr:from>
    <xdr:to>
      <xdr:col>73</xdr:col>
      <xdr:colOff>44450</xdr:colOff>
      <xdr:row>15</xdr:row>
      <xdr:rowOff>28010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49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38187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26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113947</xdr:rowOff>
    </xdr:from>
    <xdr:to>
      <xdr:col>68</xdr:col>
      <xdr:colOff>203200</xdr:colOff>
      <xdr:row>15</xdr:row>
      <xdr:rowOff>44097</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51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54274</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283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119309</xdr:rowOff>
    </xdr:from>
    <xdr:to>
      <xdr:col>64</xdr:col>
      <xdr:colOff>152400</xdr:colOff>
      <xdr:row>15</xdr:row>
      <xdr:rowOff>49459</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51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59636</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288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25,721
25,541
36.83
22,853,404
22,194,157
582,629
7,560,843
13,872,023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人件費に関する経常収支比率は</a:t>
          </a:r>
          <a:r>
            <a:rPr kumimoji="1" lang="en-US" altLang="ja-JP" sz="1300">
              <a:latin typeface="ＭＳ Ｐゴシック" panose="020B0600070205080204" pitchFamily="50" charset="-128"/>
              <a:ea typeface="ＭＳ Ｐゴシック" panose="020B0600070205080204" pitchFamily="50" charset="-128"/>
            </a:rPr>
            <a:t>33.1%</a:t>
          </a:r>
          <a:r>
            <a:rPr kumimoji="1" lang="ja-JP" altLang="en-US" sz="1300">
              <a:latin typeface="ＭＳ Ｐゴシック" panose="020B0600070205080204" pitchFamily="50" charset="-128"/>
              <a:ea typeface="ＭＳ Ｐゴシック" panose="020B0600070205080204" pitchFamily="50" charset="-128"/>
            </a:rPr>
            <a:t>であり、対前年度比で</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主な増加要因は、人事院勧告による給料・期末勤勉手当の改定などによる職員および会計年度任用職員に係る人件費等の増加による。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類似団体では最下位となっており、適正な人事配置や職員規模の適正化に努める。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42</xdr:row>
      <xdr:rowOff>39915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51500"/>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11992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39915</xdr:rowOff>
    </xdr:from>
    <xdr:to>
      <xdr:col>24</xdr:col>
      <xdr:colOff>114300</xdr:colOff>
      <xdr:row>42</xdr:row>
      <xdr:rowOff>39915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45357</xdr:rowOff>
    </xdr:from>
    <xdr:to>
      <xdr:col>24</xdr:col>
      <xdr:colOff>25400</xdr:colOff>
      <xdr:row>42</xdr:row>
      <xdr:rowOff>39915</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903357"/>
          <a:ext cx="838200" cy="33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43741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4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27214</xdr:rowOff>
    </xdr:from>
    <xdr:to>
      <xdr:col>24</xdr:col>
      <xdr:colOff>76200</xdr:colOff>
      <xdr:row>36</xdr:row>
      <xdr:rowOff>128814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140607</xdr:rowOff>
    </xdr:from>
    <xdr:to>
      <xdr:col>19</xdr:col>
      <xdr:colOff>187325</xdr:colOff>
      <xdr:row>40</xdr:row>
      <xdr:rowOff>45357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8271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27214</xdr:rowOff>
    </xdr:from>
    <xdr:to>
      <xdr:col>20</xdr:col>
      <xdr:colOff>38100</xdr:colOff>
      <xdr:row>36</xdr:row>
      <xdr:rowOff>128814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138991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68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140607</xdr:rowOff>
    </xdr:from>
    <xdr:to>
      <xdr:col>15</xdr:col>
      <xdr:colOff>98425</xdr:colOff>
      <xdr:row>39</xdr:row>
      <xdr:rowOff>162378</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8271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39915</xdr:rowOff>
    </xdr:from>
    <xdr:to>
      <xdr:col>11</xdr:col>
      <xdr:colOff>9525</xdr:colOff>
      <xdr:row>39</xdr:row>
      <xdr:rowOff>162378</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555015"/>
          <a:ext cx="889000" cy="29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103414</xdr:rowOff>
    </xdr:from>
    <xdr:to>
      <xdr:col>11</xdr:col>
      <xdr:colOff>60325</xdr:colOff>
      <xdr:row>37</xdr:row>
      <xdr:rowOff>33564</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43741</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5443</xdr:rowOff>
    </xdr:from>
    <xdr:to>
      <xdr:col>6</xdr:col>
      <xdr:colOff>171450</xdr:colOff>
      <xdr:row>36</xdr:row>
      <xdr:rowOff>107043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117220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160565</xdr:rowOff>
    </xdr:from>
    <xdr:to>
      <xdr:col>24</xdr:col>
      <xdr:colOff>76200</xdr:colOff>
      <xdr:row>42</xdr:row>
      <xdr:rowOff>90715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719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41</xdr:row>
      <xdr:rowOff>69142</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709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166007</xdr:rowOff>
    </xdr:from>
    <xdr:to>
      <xdr:col>20</xdr:col>
      <xdr:colOff>38100</xdr:colOff>
      <xdr:row>40</xdr:row>
      <xdr:rowOff>96157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80934</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93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89807</xdr:rowOff>
    </xdr:from>
    <xdr:to>
      <xdr:col>15</xdr:col>
      <xdr:colOff>149225</xdr:colOff>
      <xdr:row>40</xdr:row>
      <xdr:rowOff>19957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7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4734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111578</xdr:rowOff>
    </xdr:from>
    <xdr:to>
      <xdr:col>11</xdr:col>
      <xdr:colOff>60325</xdr:colOff>
      <xdr:row>40</xdr:row>
      <xdr:rowOff>41728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79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26505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88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160565</xdr:rowOff>
    </xdr:from>
    <xdr:to>
      <xdr:col>6</xdr:col>
      <xdr:colOff>171450</xdr:colOff>
      <xdr:row>38</xdr:row>
      <xdr:rowOff>90715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5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75492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59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物件費に関する経常収支比率は</a:t>
          </a:r>
          <a:r>
            <a:rPr kumimoji="1" lang="en-US" altLang="ja-JP" sz="1300">
              <a:latin typeface="ＭＳ Ｐゴシック" panose="020B0600070205080204" pitchFamily="50" charset="-128"/>
              <a:ea typeface="ＭＳ Ｐゴシック" panose="020B0600070205080204" pitchFamily="50" charset="-128"/>
            </a:rPr>
            <a:t>16.4%</a:t>
          </a:r>
          <a:r>
            <a:rPr kumimoji="1" lang="ja-JP" altLang="en-US" sz="1300">
              <a:latin typeface="ＭＳ Ｐゴシック" panose="020B0600070205080204" pitchFamily="50" charset="-128"/>
              <a:ea typeface="ＭＳ Ｐゴシック" panose="020B0600070205080204" pitchFamily="50" charset="-128"/>
            </a:rPr>
            <a:t>であり、対前年度比で</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主な増加要因は、物価高騰による電気・燃料費などの経常的経費が増加したことによる。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物件費に関する経常収支比率は類似団体においても高い水準となっており、必要性を精査しながら一層の経費節減に努める。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15421</xdr:rowOff>
    </xdr:from>
    <xdr:to>
      <xdr:col>82</xdr:col>
      <xdr:colOff>107950</xdr:colOff>
      <xdr:row>21</xdr:row>
      <xdr:rowOff>80736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442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52813</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80736</xdr:rowOff>
    </xdr:from>
    <xdr:to>
      <xdr:col>82</xdr:col>
      <xdr:colOff>196850</xdr:colOff>
      <xdr:row>21</xdr:row>
      <xdr:rowOff>80736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101798</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15421</xdr:rowOff>
    </xdr:from>
    <xdr:to>
      <xdr:col>82</xdr:col>
      <xdr:colOff>196850</xdr:colOff>
      <xdr:row>13</xdr:row>
      <xdr:rowOff>15421</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67129</xdr:rowOff>
    </xdr:from>
    <xdr:to>
      <xdr:col>82</xdr:col>
      <xdr:colOff>107950</xdr:colOff>
      <xdr:row>17</xdr:row>
      <xdr:rowOff>58964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810329"/>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198</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571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34471</xdr:rowOff>
    </xdr:from>
    <xdr:to>
      <xdr:col>78</xdr:col>
      <xdr:colOff>69850</xdr:colOff>
      <xdr:row>16</xdr:row>
      <xdr:rowOff>67129</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7776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122464</xdr:rowOff>
    </xdr:from>
    <xdr:to>
      <xdr:col>78</xdr:col>
      <xdr:colOff>120650</xdr:colOff>
      <xdr:row>16</xdr:row>
      <xdr:rowOff>52614</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62791</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46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34471</xdr:rowOff>
    </xdr:from>
    <xdr:to>
      <xdr:col>73</xdr:col>
      <xdr:colOff>180975</xdr:colOff>
      <xdr:row>16</xdr:row>
      <xdr:rowOff>99786</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7776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163286</xdr:rowOff>
    </xdr:from>
    <xdr:to>
      <xdr:col>74</xdr:col>
      <xdr:colOff>31750</xdr:colOff>
      <xdr:row>15</xdr:row>
      <xdr:rowOff>93436</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103613</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99786</xdr:rowOff>
    </xdr:from>
    <xdr:to>
      <xdr:col>69</xdr:col>
      <xdr:colOff>92075</xdr:colOff>
      <xdr:row>17</xdr:row>
      <xdr:rowOff>26307</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8429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13607</xdr:rowOff>
    </xdr:from>
    <xdr:to>
      <xdr:col>69</xdr:col>
      <xdr:colOff>142875</xdr:colOff>
      <xdr:row>15</xdr:row>
      <xdr:rowOff>115207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58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125384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111579</xdr:rowOff>
    </xdr:from>
    <xdr:to>
      <xdr:col>65</xdr:col>
      <xdr:colOff>53975</xdr:colOff>
      <xdr:row>16</xdr:row>
      <xdr:rowOff>41729</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51906</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151691</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89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16329</xdr:rowOff>
    </xdr:from>
    <xdr:to>
      <xdr:col>78</xdr:col>
      <xdr:colOff>120650</xdr:colOff>
      <xdr:row>16</xdr:row>
      <xdr:rowOff>117929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102706</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84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155121</xdr:rowOff>
    </xdr:from>
    <xdr:to>
      <xdr:col>74</xdr:col>
      <xdr:colOff>31750</xdr:colOff>
      <xdr:row>16</xdr:row>
      <xdr:rowOff>85271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70048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48986</xdr:rowOff>
    </xdr:from>
    <xdr:to>
      <xdr:col>69</xdr:col>
      <xdr:colOff>142875</xdr:colOff>
      <xdr:row>16</xdr:row>
      <xdr:rowOff>150586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135363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146957</xdr:rowOff>
    </xdr:from>
    <xdr:to>
      <xdr:col>65</xdr:col>
      <xdr:colOff>53975</xdr:colOff>
      <xdr:row>17</xdr:row>
      <xdr:rowOff>77107</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61884</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扶助費に関する経常収支比率は</a:t>
          </a:r>
          <a:r>
            <a:rPr kumimoji="1" lang="en-US" altLang="ja-JP" sz="1300">
              <a:latin typeface="ＭＳ Ｐゴシック" panose="020B0600070205080204" pitchFamily="50" charset="-128"/>
              <a:ea typeface="ＭＳ Ｐゴシック" panose="020B0600070205080204" pitchFamily="50" charset="-128"/>
            </a:rPr>
            <a:t>11.2%</a:t>
          </a:r>
          <a:r>
            <a:rPr kumimoji="1" lang="ja-JP" altLang="en-US" sz="1300">
              <a:latin typeface="ＭＳ Ｐゴシック" panose="020B0600070205080204" pitchFamily="50" charset="-128"/>
              <a:ea typeface="ＭＳ Ｐゴシック" panose="020B0600070205080204" pitchFamily="50" charset="-128"/>
            </a:rPr>
            <a:t>であり、対前年度比で</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主な増加要因は生活保護費の医療扶助やこども医療費などが増加したことによる。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扶助費に関する経常収支比率は類似団体と比べ高水準となっており、生活保護の適正な実施などにより扶助費の縮減に努める。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69850</xdr:rowOff>
    </xdr:from>
    <xdr:to>
      <xdr:col>24</xdr:col>
      <xdr:colOff>25400</xdr:colOff>
      <xdr:row>62</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8525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156227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69850</xdr:rowOff>
    </xdr:from>
    <xdr:to>
      <xdr:col>24</xdr:col>
      <xdr:colOff>114300</xdr:colOff>
      <xdr:row>52</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58</xdr:row>
      <xdr:rowOff>127000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69010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69850</xdr:rowOff>
    </xdr:from>
    <xdr:to>
      <xdr:col>19</xdr:col>
      <xdr:colOff>187325</xdr:colOff>
      <xdr:row>56</xdr:row>
      <xdr:rowOff>88900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671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95250</xdr:rowOff>
    </xdr:from>
    <xdr:to>
      <xdr:col>20</xdr:col>
      <xdr:colOff>38100</xdr:colOff>
      <xdr:row>55</xdr:row>
      <xdr:rowOff>25400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35577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12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69850</xdr:rowOff>
    </xdr:from>
    <xdr:to>
      <xdr:col>15</xdr:col>
      <xdr:colOff>98425</xdr:colOff>
      <xdr:row>57</xdr:row>
      <xdr:rowOff>69850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6710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76200</xdr:rowOff>
    </xdr:from>
    <xdr:to>
      <xdr:col>15</xdr:col>
      <xdr:colOff>149225</xdr:colOff>
      <xdr:row>55</xdr:row>
      <xdr:rowOff>6350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59</xdr:row>
      <xdr:rowOff>69850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8425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0</xdr:rowOff>
    </xdr:from>
    <xdr:to>
      <xdr:col>11</xdr:col>
      <xdr:colOff>60325</xdr:colOff>
      <xdr:row>55</xdr:row>
      <xdr:rowOff>101600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111777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92727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48277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19050</xdr:rowOff>
    </xdr:from>
    <xdr:to>
      <xdr:col>15</xdr:col>
      <xdr:colOff>149225</xdr:colOff>
      <xdr:row>56</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105427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その他に関する経常収支比率は</a:t>
          </a:r>
          <a:r>
            <a:rPr kumimoji="1" lang="en-US" altLang="ja-JP" sz="1300">
              <a:latin typeface="ＭＳ Ｐゴシック" panose="020B0600070205080204" pitchFamily="50" charset="-128"/>
              <a:ea typeface="ＭＳ Ｐゴシック" panose="020B0600070205080204" pitchFamily="50" charset="-128"/>
            </a:rPr>
            <a:t>16.7%</a:t>
          </a:r>
          <a:r>
            <a:rPr kumimoji="1" lang="ja-JP" altLang="en-US" sz="1300">
              <a:latin typeface="ＭＳ Ｐゴシック" panose="020B0600070205080204" pitchFamily="50" charset="-128"/>
              <a:ea typeface="ＭＳ Ｐゴシック" panose="020B0600070205080204" pitchFamily="50" charset="-128"/>
            </a:rPr>
            <a:t>であり、対前年度比で</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主なものは多額の介護保険特別会計や後期高齢者医療特別会計等に対する繰出金や病院事業会計等に対する出資金である。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人口減少や高齢化により納付額の減少や給付費の増加しており、給付の適正化等により適正な事業会計運営に努める。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62</xdr:row>
      <xdr:rowOff>12700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948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0</xdr:rowOff>
    </xdr:from>
    <xdr:to>
      <xdr:col>82</xdr:col>
      <xdr:colOff>107950</xdr:colOff>
      <xdr:row>60</xdr:row>
      <xdr:rowOff>152400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102870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60977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0</xdr:rowOff>
    </xdr:from>
    <xdr:to>
      <xdr:col>78</xdr:col>
      <xdr:colOff>69850</xdr:colOff>
      <xdr:row>60</xdr:row>
      <xdr:rowOff>25400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10287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57150</xdr:rowOff>
    </xdr:from>
    <xdr:to>
      <xdr:col>78</xdr:col>
      <xdr:colOff>120650</xdr:colOff>
      <xdr:row>57</xdr:row>
      <xdr:rowOff>158750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168927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25400</xdr:rowOff>
    </xdr:from>
    <xdr:to>
      <xdr:col>73</xdr:col>
      <xdr:colOff>180975</xdr:colOff>
      <xdr:row>61</xdr:row>
      <xdr:rowOff>31750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103124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165100</xdr:rowOff>
    </xdr:from>
    <xdr:to>
      <xdr:col>74</xdr:col>
      <xdr:colOff>31750</xdr:colOff>
      <xdr:row>57</xdr:row>
      <xdr:rowOff>95250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105427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6350</xdr:rowOff>
    </xdr:from>
    <xdr:to>
      <xdr:col>69</xdr:col>
      <xdr:colOff>92075</xdr:colOff>
      <xdr:row>61</xdr:row>
      <xdr:rowOff>31750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464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95250</xdr:rowOff>
    </xdr:from>
    <xdr:to>
      <xdr:col>69</xdr:col>
      <xdr:colOff>142875</xdr:colOff>
      <xdr:row>58</xdr:row>
      <xdr:rowOff>25400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35577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101600</xdr:rowOff>
    </xdr:from>
    <xdr:to>
      <xdr:col>65</xdr:col>
      <xdr:colOff>53975</xdr:colOff>
      <xdr:row>59</xdr:row>
      <xdr:rowOff>31750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41927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101600</xdr:rowOff>
    </xdr:from>
    <xdr:to>
      <xdr:col>82</xdr:col>
      <xdr:colOff>158750</xdr:colOff>
      <xdr:row>61</xdr:row>
      <xdr:rowOff>31750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73677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3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120650</xdr:rowOff>
    </xdr:from>
    <xdr:to>
      <xdr:col>78</xdr:col>
      <xdr:colOff>120650</xdr:colOff>
      <xdr:row>60</xdr:row>
      <xdr:rowOff>50800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35577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32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146050</xdr:rowOff>
    </xdr:from>
    <xdr:to>
      <xdr:col>74</xdr:col>
      <xdr:colOff>31750</xdr:colOff>
      <xdr:row>60</xdr:row>
      <xdr:rowOff>76200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60977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152400</xdr:rowOff>
    </xdr:from>
    <xdr:to>
      <xdr:col>69</xdr:col>
      <xdr:colOff>142875</xdr:colOff>
      <xdr:row>61</xdr:row>
      <xdr:rowOff>82550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67327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127000</xdr:rowOff>
    </xdr:from>
    <xdr:to>
      <xdr:col>65</xdr:col>
      <xdr:colOff>53975</xdr:colOff>
      <xdr:row>61</xdr:row>
      <xdr:rowOff>57150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41927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補助費等に関する経常収支比率は</a:t>
          </a:r>
          <a:r>
            <a:rPr kumimoji="1" lang="en-US" altLang="ja-JP" sz="1300">
              <a:latin typeface="ＭＳ Ｐゴシック" panose="020B0600070205080204" pitchFamily="50" charset="-128"/>
              <a:ea typeface="ＭＳ Ｐゴシック" panose="020B0600070205080204" pitchFamily="50" charset="-128"/>
            </a:rPr>
            <a:t>14.9%</a:t>
          </a:r>
          <a:r>
            <a:rPr kumimoji="1" lang="ja-JP" altLang="en-US" sz="1300">
              <a:latin typeface="ＭＳ Ｐゴシック" panose="020B0600070205080204" pitchFamily="50" charset="-128"/>
              <a:ea typeface="ＭＳ Ｐゴシック" panose="020B0600070205080204" pitchFamily="50" charset="-128"/>
            </a:rPr>
            <a:t>であり、対前年度比で</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主な増加要因は、市税等過誤納付金や有田周辺広域圏事務負担金の増加による。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補助費等に関する経営収支比率は類似団体では高い水準にあり、経費節減に努める。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54610</xdr:rowOff>
    </xdr:from>
    <xdr:to>
      <xdr:col>82</xdr:col>
      <xdr:colOff>107950</xdr:colOff>
      <xdr:row>40</xdr:row>
      <xdr:rowOff>165100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7124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140987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54610</xdr:rowOff>
    </xdr:from>
    <xdr:to>
      <xdr:col>82</xdr:col>
      <xdr:colOff>196850</xdr:colOff>
      <xdr:row>33</xdr:row>
      <xdr:rowOff>54610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58420</xdr:rowOff>
    </xdr:from>
    <xdr:to>
      <xdr:col>82</xdr:col>
      <xdr:colOff>107950</xdr:colOff>
      <xdr:row>37</xdr:row>
      <xdr:rowOff>62230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623062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115587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161290</xdr:rowOff>
    </xdr:from>
    <xdr:to>
      <xdr:col>78</xdr:col>
      <xdr:colOff>69850</xdr:colOff>
      <xdr:row>36</xdr:row>
      <xdr:rowOff>58420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61620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106680</xdr:rowOff>
    </xdr:from>
    <xdr:to>
      <xdr:col>78</xdr:col>
      <xdr:colOff>120650</xdr:colOff>
      <xdr:row>37</xdr:row>
      <xdr:rowOff>36830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21607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161290</xdr:rowOff>
    </xdr:from>
    <xdr:to>
      <xdr:col>73</xdr:col>
      <xdr:colOff>180975</xdr:colOff>
      <xdr:row>36</xdr:row>
      <xdr:rowOff>66040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1620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68580</xdr:rowOff>
    </xdr:from>
    <xdr:to>
      <xdr:col>74</xdr:col>
      <xdr:colOff>31750</xdr:colOff>
      <xdr:row>36</xdr:row>
      <xdr:rowOff>170180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154957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66040</xdr:rowOff>
    </xdr:from>
    <xdr:to>
      <xdr:col>69</xdr:col>
      <xdr:colOff>92075</xdr:colOff>
      <xdr:row>36</xdr:row>
      <xdr:rowOff>127000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62382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29227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xdr:rowOff>
    </xdr:from>
    <xdr:to>
      <xdr:col>65</xdr:col>
      <xdr:colOff>53975</xdr:colOff>
      <xdr:row>36</xdr:row>
      <xdr:rowOff>116840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127017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11430</xdr:rowOff>
    </xdr:from>
    <xdr:to>
      <xdr:col>82</xdr:col>
      <xdr:colOff>158750</xdr:colOff>
      <xdr:row>37</xdr:row>
      <xdr:rowOff>113030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154957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xdr:rowOff>
    </xdr:from>
    <xdr:to>
      <xdr:col>78</xdr:col>
      <xdr:colOff>120650</xdr:colOff>
      <xdr:row>36</xdr:row>
      <xdr:rowOff>109220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119397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110490</xdr:rowOff>
    </xdr:from>
    <xdr:to>
      <xdr:col>74</xdr:col>
      <xdr:colOff>31750</xdr:colOff>
      <xdr:row>36</xdr:row>
      <xdr:rowOff>40640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50817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15240</xdr:rowOff>
    </xdr:from>
    <xdr:to>
      <xdr:col>69</xdr:col>
      <xdr:colOff>142875</xdr:colOff>
      <xdr:row>36</xdr:row>
      <xdr:rowOff>116840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127017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162577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公債費に関する経常収支比率は</a:t>
          </a:r>
          <a:r>
            <a:rPr kumimoji="1" lang="en-US" altLang="ja-JP" sz="1300">
              <a:latin typeface="ＭＳ Ｐゴシック" panose="020B0600070205080204" pitchFamily="50" charset="-128"/>
              <a:ea typeface="ＭＳ Ｐゴシック" panose="020B0600070205080204" pitchFamily="50" charset="-128"/>
            </a:rPr>
            <a:t>13.6%</a:t>
          </a:r>
          <a:r>
            <a:rPr kumimoji="1" lang="ja-JP" altLang="en-US" sz="1300">
              <a:latin typeface="ＭＳ Ｐゴシック" panose="020B0600070205080204" pitchFamily="50" charset="-128"/>
              <a:ea typeface="ＭＳ Ｐゴシック" panose="020B0600070205080204" pitchFamily="50" charset="-128"/>
            </a:rPr>
            <a:t>であり、対前年度比で</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主な増加要因は公営企業や一部事務組合への地方債償還に係る負担分が増加したことによる。</a:t>
          </a:r>
        </a:p>
        <a:p>
          <a:r>
            <a:rPr kumimoji="1" lang="ja-JP" altLang="en-US" sz="1300">
              <a:latin typeface="ＭＳ Ｐゴシック" panose="020B0600070205080204" pitchFamily="50" charset="-128"/>
              <a:ea typeface="ＭＳ Ｐゴシック" panose="020B0600070205080204" pitchFamily="50" charset="-128"/>
            </a:rPr>
            <a:t>　今後、有和中学校建設事業等の償還開始により元利償還金が増加する見込みであり、新たな起債に関しては慎重に必要性を見極めながら持続可能な財政運営に努める。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170435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39980"/>
          <a:ext cx="0" cy="1517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142512</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402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170435</xdr:rowOff>
    </xdr:from>
    <xdr:to>
      <xdr:col>24</xdr:col>
      <xdr:colOff>114300</xdr:colOff>
      <xdr:row>81</xdr:row>
      <xdr:rowOff>170435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405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19558</xdr:rowOff>
    </xdr:from>
    <xdr:to>
      <xdr:col>24</xdr:col>
      <xdr:colOff>25400</xdr:colOff>
      <xdr:row>75</xdr:row>
      <xdr:rowOff>56134</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287830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100855</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302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128778</xdr:rowOff>
    </xdr:from>
    <xdr:to>
      <xdr:col>24</xdr:col>
      <xdr:colOff>76200</xdr:colOff>
      <xdr:row>78</xdr:row>
      <xdr:rowOff>58928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19558</xdr:rowOff>
    </xdr:from>
    <xdr:to>
      <xdr:col>19</xdr:col>
      <xdr:colOff>187325</xdr:colOff>
      <xdr:row>75</xdr:row>
      <xdr:rowOff>83566</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28783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128778</xdr:rowOff>
    </xdr:from>
    <xdr:to>
      <xdr:col>20</xdr:col>
      <xdr:colOff>38100</xdr:colOff>
      <xdr:row>78</xdr:row>
      <xdr:rowOff>58928</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43705</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83566</xdr:rowOff>
    </xdr:from>
    <xdr:to>
      <xdr:col>15</xdr:col>
      <xdr:colOff>98425</xdr:colOff>
      <xdr:row>75</xdr:row>
      <xdr:rowOff>156718</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294231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156718</xdr:rowOff>
    </xdr:from>
    <xdr:to>
      <xdr:col>11</xdr:col>
      <xdr:colOff>9525</xdr:colOff>
      <xdr:row>76</xdr:row>
      <xdr:rowOff>58420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01546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34562</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5334</xdr:rowOff>
    </xdr:from>
    <xdr:to>
      <xdr:col>24</xdr:col>
      <xdr:colOff>76200</xdr:colOff>
      <xdr:row>75</xdr:row>
      <xdr:rowOff>106934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21861</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2709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140208</xdr:rowOff>
    </xdr:from>
    <xdr:to>
      <xdr:col>20</xdr:col>
      <xdr:colOff>38100</xdr:colOff>
      <xdr:row>75</xdr:row>
      <xdr:rowOff>70358</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80535</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596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32766</xdr:rowOff>
    </xdr:from>
    <xdr:to>
      <xdr:col>15</xdr:col>
      <xdr:colOff>149225</xdr:colOff>
      <xdr:row>75</xdr:row>
      <xdr:rowOff>134366</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144543</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66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105918</xdr:rowOff>
    </xdr:from>
    <xdr:to>
      <xdr:col>11</xdr:col>
      <xdr:colOff>60325</xdr:colOff>
      <xdr:row>76</xdr:row>
      <xdr:rowOff>36069</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46245</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xdr:rowOff>
    </xdr:from>
    <xdr:to>
      <xdr:col>6</xdr:col>
      <xdr:colOff>171450</xdr:colOff>
      <xdr:row>76</xdr:row>
      <xdr:rowOff>109220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119397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公債費以外に関する経常収支比率は</a:t>
          </a:r>
          <a:r>
            <a:rPr kumimoji="1" lang="en-US" altLang="ja-JP" sz="1300">
              <a:latin typeface="ＭＳ Ｐゴシック" panose="020B0600070205080204" pitchFamily="50" charset="-128"/>
              <a:ea typeface="ＭＳ Ｐゴシック" panose="020B0600070205080204" pitchFamily="50" charset="-128"/>
            </a:rPr>
            <a:t>92.3%</a:t>
          </a:r>
          <a:r>
            <a:rPr kumimoji="1" lang="ja-JP" altLang="en-US" sz="1300">
              <a:latin typeface="ＭＳ Ｐゴシック" panose="020B0600070205080204" pitchFamily="50" charset="-128"/>
              <a:ea typeface="ＭＳ Ｐゴシック" panose="020B0600070205080204" pitchFamily="50" charset="-128"/>
            </a:rPr>
            <a:t>であり、対前年度比で</a:t>
          </a:r>
          <a:r>
            <a:rPr kumimoji="1" lang="en-US" altLang="ja-JP" sz="1300">
              <a:latin typeface="ＭＳ Ｐゴシック" panose="020B0600070205080204" pitchFamily="50" charset="-128"/>
              <a:ea typeface="ＭＳ Ｐゴシック" panose="020B0600070205080204" pitchFamily="50" charset="-128"/>
            </a:rPr>
            <a:t>10.1%</a:t>
          </a:r>
          <a:r>
            <a:rPr kumimoji="1" lang="ja-JP" altLang="en-US" sz="1300">
              <a:latin typeface="ＭＳ Ｐゴシック" panose="020B0600070205080204" pitchFamily="50" charset="-128"/>
              <a:ea typeface="ＭＳ Ｐゴシック" panose="020B0600070205080204" pitchFamily="50" charset="-128"/>
            </a:rPr>
            <a:t>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指標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分母となる収入面</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が大きく影響していることもあり、全体を通して、</a:t>
          </a:r>
          <a:r>
            <a:rPr kumimoji="1" lang="ja-JP" altLang="en-US" sz="1300">
              <a:latin typeface="ＭＳ Ｐゴシック" panose="020B0600070205080204" pitchFamily="50" charset="-128"/>
              <a:ea typeface="ＭＳ Ｐゴシック" panose="020B0600070205080204" pitchFamily="50" charset="-128"/>
            </a:rPr>
            <a:t>類似団体では最下位となった。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各項目における改善を進め、持続可能な財政運営に努める。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28702</xdr:rowOff>
    </xdr:from>
    <xdr:to>
      <xdr:col>82</xdr:col>
      <xdr:colOff>107950</xdr:colOff>
      <xdr:row>82</xdr:row>
      <xdr:rowOff>3556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88745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147083</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4034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3556</xdr:rowOff>
    </xdr:from>
    <xdr:to>
      <xdr:col>82</xdr:col>
      <xdr:colOff>196850</xdr:colOff>
      <xdr:row>82</xdr:row>
      <xdr:rowOff>3556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4062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115079</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63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28702</xdr:rowOff>
    </xdr:from>
    <xdr:to>
      <xdr:col>82</xdr:col>
      <xdr:colOff>196850</xdr:colOff>
      <xdr:row>75</xdr:row>
      <xdr:rowOff>28702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88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56135</xdr:rowOff>
    </xdr:from>
    <xdr:to>
      <xdr:col>82</xdr:col>
      <xdr:colOff>107950</xdr:colOff>
      <xdr:row>82</xdr:row>
      <xdr:rowOff>3556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600685"/>
          <a:ext cx="838200" cy="46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106442</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2965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145287</xdr:rowOff>
    </xdr:from>
    <xdr:to>
      <xdr:col>78</xdr:col>
      <xdr:colOff>69850</xdr:colOff>
      <xdr:row>79</xdr:row>
      <xdr:rowOff>56135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518387"/>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2811</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145287</xdr:rowOff>
    </xdr:from>
    <xdr:to>
      <xdr:col>73</xdr:col>
      <xdr:colOff>180975</xdr:colOff>
      <xdr:row>79</xdr:row>
      <xdr:rowOff>161289</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518387"/>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27957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161289</xdr:rowOff>
    </xdr:from>
    <xdr:to>
      <xdr:col>69</xdr:col>
      <xdr:colOff>92075</xdr:colOff>
      <xdr:row>80</xdr:row>
      <xdr:rowOff>17272</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705839"/>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25671</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126492</xdr:rowOff>
    </xdr:from>
    <xdr:to>
      <xdr:col>65</xdr:col>
      <xdr:colOff>53975</xdr:colOff>
      <xdr:row>77</xdr:row>
      <xdr:rowOff>56642</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66819</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81</xdr:row>
      <xdr:rowOff>124206</xdr:rowOff>
    </xdr:from>
    <xdr:to>
      <xdr:col>82</xdr:col>
      <xdr:colOff>158750</xdr:colOff>
      <xdr:row>82</xdr:row>
      <xdr:rowOff>54356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401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81</xdr:row>
      <xdr:rowOff>32783</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92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5335</xdr:rowOff>
    </xdr:from>
    <xdr:to>
      <xdr:col>78</xdr:col>
      <xdr:colOff>120650</xdr:colOff>
      <xdr:row>79</xdr:row>
      <xdr:rowOff>106935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91712</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636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94487</xdr:rowOff>
    </xdr:from>
    <xdr:to>
      <xdr:col>74</xdr:col>
      <xdr:colOff>31750</xdr:colOff>
      <xdr:row>79</xdr:row>
      <xdr:rowOff>24637</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9414</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110489</xdr:rowOff>
    </xdr:from>
    <xdr:to>
      <xdr:col>69</xdr:col>
      <xdr:colOff>142875</xdr:colOff>
      <xdr:row>80</xdr:row>
      <xdr:rowOff>40639</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25416</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137922</xdr:rowOff>
    </xdr:from>
    <xdr:to>
      <xdr:col>65</xdr:col>
      <xdr:colOff>53975</xdr:colOff>
      <xdr:row>80</xdr:row>
      <xdr:rowOff>68072</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6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52849</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76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和歌山県有田市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157880</xdr:rowOff>
    </xdr:from>
    <xdr:to>
      <xdr:col>29</xdr:col>
      <xdr:colOff>127000</xdr:colOff>
      <xdr:row>19</xdr:row>
      <xdr:rowOff>141007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1455"/>
          <a:ext cx="0" cy="13547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113084</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18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141007</xdr:rowOff>
    </xdr:from>
    <xdr:to>
      <xdr:col>30</xdr:col>
      <xdr:colOff>25400</xdr:colOff>
      <xdr:row>19</xdr:row>
      <xdr:rowOff>141007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46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72807</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157880</xdr:rowOff>
    </xdr:from>
    <xdr:to>
      <xdr:col>30</xdr:col>
      <xdr:colOff>25400</xdr:colOff>
      <xdr:row>11</xdr:row>
      <xdr:rowOff>157880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1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2732</xdr:rowOff>
    </xdr:from>
    <xdr:to>
      <xdr:col>29</xdr:col>
      <xdr:colOff>127000</xdr:colOff>
      <xdr:row>16</xdr:row>
      <xdr:rowOff>121818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5003800" y="2793557"/>
          <a:ext cx="647700" cy="119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106595</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8974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102822</xdr:rowOff>
    </xdr:from>
    <xdr:to>
      <xdr:col>29</xdr:col>
      <xdr:colOff>177800</xdr:colOff>
      <xdr:row>17</xdr:row>
      <xdr:rowOff>32972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93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2732</xdr:rowOff>
    </xdr:from>
    <xdr:to>
      <xdr:col>26</xdr:col>
      <xdr:colOff>50800</xdr:colOff>
      <xdr:row>17</xdr:row>
      <xdr:rowOff>59896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793557"/>
          <a:ext cx="698500" cy="228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142884</xdr:rowOff>
    </xdr:from>
    <xdr:to>
      <xdr:col>26</xdr:col>
      <xdr:colOff>101600</xdr:colOff>
      <xdr:row>17</xdr:row>
      <xdr:rowOff>73034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9337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57811</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020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59896</xdr:rowOff>
    </xdr:from>
    <xdr:to>
      <xdr:col>22</xdr:col>
      <xdr:colOff>114300</xdr:colOff>
      <xdr:row>17</xdr:row>
      <xdr:rowOff>132734</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022171"/>
          <a:ext cx="698500" cy="72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164116</xdr:rowOff>
    </xdr:from>
    <xdr:to>
      <xdr:col>22</xdr:col>
      <xdr:colOff>165100</xdr:colOff>
      <xdr:row>17</xdr:row>
      <xdr:rowOff>94266</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549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104443</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72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132734</xdr:rowOff>
    </xdr:from>
    <xdr:to>
      <xdr:col>18</xdr:col>
      <xdr:colOff>177800</xdr:colOff>
      <xdr:row>18</xdr:row>
      <xdr:rowOff>82271</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095009"/>
          <a:ext cx="698500" cy="120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23655</xdr:rowOff>
    </xdr:from>
    <xdr:to>
      <xdr:col>19</xdr:col>
      <xdr:colOff>38100</xdr:colOff>
      <xdr:row>17</xdr:row>
      <xdr:rowOff>125255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85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135432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75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46858</xdr:rowOff>
    </xdr:from>
    <xdr:to>
      <xdr:col>15</xdr:col>
      <xdr:colOff>101600</xdr:colOff>
      <xdr:row>17</xdr:row>
      <xdr:rowOff>148458</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0091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158635</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77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71018</xdr:rowOff>
    </xdr:from>
    <xdr:to>
      <xdr:col>29</xdr:col>
      <xdr:colOff>177800</xdr:colOff>
      <xdr:row>17</xdr:row>
      <xdr:rowOff>1168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861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87545</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70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123382</xdr:rowOff>
    </xdr:from>
    <xdr:to>
      <xdr:col>26</xdr:col>
      <xdr:colOff>101600</xdr:colOff>
      <xdr:row>16</xdr:row>
      <xdr:rowOff>53532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742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63709</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51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9096</xdr:rowOff>
    </xdr:from>
    <xdr:to>
      <xdr:col>22</xdr:col>
      <xdr:colOff>165100</xdr:colOff>
      <xdr:row>17</xdr:row>
      <xdr:rowOff>110696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971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95473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05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81934</xdr:rowOff>
    </xdr:from>
    <xdr:to>
      <xdr:col>19</xdr:col>
      <xdr:colOff>38100</xdr:colOff>
      <xdr:row>18</xdr:row>
      <xdr:rowOff>12084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044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168311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130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31471</xdr:rowOff>
    </xdr:from>
    <xdr:to>
      <xdr:col>15</xdr:col>
      <xdr:colOff>101600</xdr:colOff>
      <xdr:row>18</xdr:row>
      <xdr:rowOff>133071</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165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117848</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251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143328</xdr:rowOff>
    </xdr:from>
    <xdr:to>
      <xdr:col>33</xdr:col>
      <xdr:colOff>114300</xdr:colOff>
      <xdr:row>38</xdr:row>
      <xdr:rowOff>143328</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3" name="人口1人当たり決算額の推移グラフ枠445">
          <a:extLst>
            <a:ext uri="{FF2B5EF4-FFF2-40B4-BE49-F238E27FC236}">
              <a16:creationId xmlns:a16="http://schemas.microsoft.com/office/drawing/2014/main" id="{00000000-0008-0000-0500-000071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170042</xdr:rowOff>
    </xdr:from>
    <xdr:to>
      <xdr:col>29</xdr:col>
      <xdr:colOff>127000</xdr:colOff>
      <xdr:row>39</xdr:row>
      <xdr:rowOff>37193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651500" y="6094592"/>
          <a:ext cx="0" cy="15816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9270</xdr:rowOff>
    </xdr:from>
    <xdr:ext cx="762000" cy="259045"/>
    <xdr:sp macro="" textlink="">
      <xdr:nvSpPr>
        <xdr:cNvPr id="115" name="人口1人当たり決算額の推移最小値テキスト445">
          <a:extLst>
            <a:ext uri="{FF2B5EF4-FFF2-40B4-BE49-F238E27FC236}">
              <a16:creationId xmlns:a16="http://schemas.microsoft.com/office/drawing/2014/main" id="{00000000-0008-0000-0500-000073000000}"/>
            </a:ext>
          </a:extLst>
        </xdr:cNvPr>
        <xdr:cNvSpPr txBox="1"/>
      </xdr:nvSpPr>
      <xdr:spPr>
        <a:xfrm>
          <a:off x="5740400" y="764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37193</xdr:rowOff>
    </xdr:from>
    <xdr:to>
      <xdr:col>30</xdr:col>
      <xdr:colOff>25400</xdr:colOff>
      <xdr:row>39</xdr:row>
      <xdr:rowOff>37193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76762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84969</xdr:rowOff>
    </xdr:from>
    <xdr:ext cx="762000" cy="259045"/>
    <xdr:sp macro="" textlink="">
      <xdr:nvSpPr>
        <xdr:cNvPr id="117" name="人口1人当たり決算額の推移最大値テキスト445">
          <a:extLst>
            <a:ext uri="{FF2B5EF4-FFF2-40B4-BE49-F238E27FC236}">
              <a16:creationId xmlns:a16="http://schemas.microsoft.com/office/drawing/2014/main" id="{00000000-0008-0000-0500-000075000000}"/>
            </a:ext>
          </a:extLst>
        </xdr:cNvPr>
        <xdr:cNvSpPr txBox="1"/>
      </xdr:nvSpPr>
      <xdr:spPr>
        <a:xfrm>
          <a:off x="5740400" y="583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170042</xdr:rowOff>
    </xdr:from>
    <xdr:to>
      <xdr:col>30</xdr:col>
      <xdr:colOff>25400</xdr:colOff>
      <xdr:row>33</xdr:row>
      <xdr:rowOff>170042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5562600" y="60945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35168</xdr:rowOff>
    </xdr:from>
    <xdr:to>
      <xdr:col>29</xdr:col>
      <xdr:colOff>127000</xdr:colOff>
      <xdr:row>37</xdr:row>
      <xdr:rowOff>214652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5003800" y="7159868"/>
          <a:ext cx="647700" cy="1794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274105</xdr:rowOff>
    </xdr:from>
    <xdr:ext cx="762000" cy="259045"/>
    <xdr:sp macro="" textlink="">
      <xdr:nvSpPr>
        <xdr:cNvPr id="120" name="人口1人当たり決算額の推移平均値テキスト445">
          <a:extLst>
            <a:ext uri="{FF2B5EF4-FFF2-40B4-BE49-F238E27FC236}">
              <a16:creationId xmlns:a16="http://schemas.microsoft.com/office/drawing/2014/main" id="{00000000-0008-0000-0500-000078000000}"/>
            </a:ext>
          </a:extLst>
        </xdr:cNvPr>
        <xdr:cNvSpPr txBox="1"/>
      </xdr:nvSpPr>
      <xdr:spPr>
        <a:xfrm>
          <a:off x="5740400" y="6884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86128</xdr:rowOff>
    </xdr:from>
    <xdr:to>
      <xdr:col>29</xdr:col>
      <xdr:colOff>177800</xdr:colOff>
      <xdr:row>37</xdr:row>
      <xdr:rowOff>16278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5600700" y="7039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173112</xdr:rowOff>
    </xdr:from>
    <xdr:to>
      <xdr:col>26</xdr:col>
      <xdr:colOff>50800</xdr:colOff>
      <xdr:row>37</xdr:row>
      <xdr:rowOff>214652</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4305300" y="7297812"/>
          <a:ext cx="698500" cy="415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107747</xdr:rowOff>
    </xdr:from>
    <xdr:to>
      <xdr:col>26</xdr:col>
      <xdr:colOff>101600</xdr:colOff>
      <xdr:row>37</xdr:row>
      <xdr:rowOff>37897</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953000" y="70609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219524</xdr:rowOff>
    </xdr:from>
    <xdr:ext cx="7366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622800" y="682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173112</xdr:rowOff>
    </xdr:from>
    <xdr:to>
      <xdr:col>22</xdr:col>
      <xdr:colOff>114300</xdr:colOff>
      <xdr:row>37</xdr:row>
      <xdr:rowOff>253318</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flipV="1">
          <a:off x="3606800" y="7297812"/>
          <a:ext cx="698500" cy="80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130182</xdr:rowOff>
    </xdr:from>
    <xdr:to>
      <xdr:col>22</xdr:col>
      <xdr:colOff>165100</xdr:colOff>
      <xdr:row>37</xdr:row>
      <xdr:rowOff>60332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4254500" y="7083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241959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924300" y="685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247080</xdr:rowOff>
    </xdr:from>
    <xdr:to>
      <xdr:col>18</xdr:col>
      <xdr:colOff>177800</xdr:colOff>
      <xdr:row>37</xdr:row>
      <xdr:rowOff>253318</xdr:rowOff>
    </xdr:to>
    <xdr:cxnSp macro="">
      <xdr:nvCxnSpPr>
        <xdr:cNvPr id="128" name="直線コネクタ 127">
          <a:extLst>
            <a:ext uri="{FF2B5EF4-FFF2-40B4-BE49-F238E27FC236}">
              <a16:creationId xmlns:a16="http://schemas.microsoft.com/office/drawing/2014/main" id="{00000000-0008-0000-0500-000080000000}"/>
            </a:ext>
          </a:extLst>
        </xdr:cNvPr>
        <xdr:cNvCxnSpPr/>
      </xdr:nvCxnSpPr>
      <xdr:spPr bwMode="auto">
        <a:xfrm>
          <a:off x="2908300" y="7371780"/>
          <a:ext cx="698500" cy="6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9644</xdr:rowOff>
    </xdr:from>
    <xdr:to>
      <xdr:col>19</xdr:col>
      <xdr:colOff>38100</xdr:colOff>
      <xdr:row>37</xdr:row>
      <xdr:rowOff>111244</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3556000" y="7134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292871</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225800" y="6903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30807</xdr:rowOff>
    </xdr:from>
    <xdr:to>
      <xdr:col>15</xdr:col>
      <xdr:colOff>101600</xdr:colOff>
      <xdr:row>37</xdr:row>
      <xdr:rowOff>132407</xdr:rowOff>
    </xdr:to>
    <xdr:sp macro="" textlink="">
      <xdr:nvSpPr>
        <xdr:cNvPr id="131" name="フローチャート: 判断 130">
          <a:extLst>
            <a:ext uri="{FF2B5EF4-FFF2-40B4-BE49-F238E27FC236}">
              <a16:creationId xmlns:a16="http://schemas.microsoft.com/office/drawing/2014/main" id="{00000000-0008-0000-0500-000083000000}"/>
            </a:ext>
          </a:extLst>
        </xdr:cNvPr>
        <xdr:cNvSpPr/>
      </xdr:nvSpPr>
      <xdr:spPr bwMode="auto">
        <a:xfrm>
          <a:off x="2857500" y="71555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314034</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527300" y="692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155818</xdr:rowOff>
    </xdr:from>
    <xdr:to>
      <xdr:col>29</xdr:col>
      <xdr:colOff>177800</xdr:colOff>
      <xdr:row>37</xdr:row>
      <xdr:rowOff>85968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5600700" y="7109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127895</xdr:rowOff>
    </xdr:from>
    <xdr:ext cx="762000" cy="259045"/>
    <xdr:sp macro="" textlink="">
      <xdr:nvSpPr>
        <xdr:cNvPr id="139" name="人口1人当たり決算額の推移該当値テキスト445">
          <a:extLst>
            <a:ext uri="{FF2B5EF4-FFF2-40B4-BE49-F238E27FC236}">
              <a16:creationId xmlns:a16="http://schemas.microsoft.com/office/drawing/2014/main" id="{00000000-0008-0000-0500-00008B000000}"/>
            </a:ext>
          </a:extLst>
        </xdr:cNvPr>
        <xdr:cNvSpPr txBox="1"/>
      </xdr:nvSpPr>
      <xdr:spPr>
        <a:xfrm>
          <a:off x="5740400" y="7081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163852</xdr:rowOff>
    </xdr:from>
    <xdr:to>
      <xdr:col>26</xdr:col>
      <xdr:colOff>101600</xdr:colOff>
      <xdr:row>37</xdr:row>
      <xdr:rowOff>265452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953000" y="7288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250229</xdr:rowOff>
    </xdr:from>
    <xdr:ext cx="7366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4622800" y="7374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122312</xdr:rowOff>
    </xdr:from>
    <xdr:to>
      <xdr:col>22</xdr:col>
      <xdr:colOff>165100</xdr:colOff>
      <xdr:row>37</xdr:row>
      <xdr:rowOff>223912</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4254500" y="7247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208689</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924300" y="733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202518</xdr:rowOff>
    </xdr:from>
    <xdr:to>
      <xdr:col>19</xdr:col>
      <xdr:colOff>38100</xdr:colOff>
      <xdr:row>37</xdr:row>
      <xdr:rowOff>304118</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3556000" y="7327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288895</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3225800" y="7413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196280</xdr:rowOff>
    </xdr:from>
    <xdr:to>
      <xdr:col>15</xdr:col>
      <xdr:colOff>101600</xdr:colOff>
      <xdr:row>37</xdr:row>
      <xdr:rowOff>297880</xdr:rowOff>
    </xdr:to>
    <xdr:sp macro="" textlink="">
      <xdr:nvSpPr>
        <xdr:cNvPr id="146" name="楕円 145">
          <a:extLst>
            <a:ext uri="{FF2B5EF4-FFF2-40B4-BE49-F238E27FC236}">
              <a16:creationId xmlns:a16="http://schemas.microsoft.com/office/drawing/2014/main" id="{00000000-0008-0000-0500-000092000000}"/>
            </a:ext>
          </a:extLst>
        </xdr:cNvPr>
        <xdr:cNvSpPr/>
      </xdr:nvSpPr>
      <xdr:spPr bwMode="auto">
        <a:xfrm>
          <a:off x="2857500" y="7320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282657</xdr:rowOff>
    </xdr:from>
    <xdr:ext cx="762000" cy="259045"/>
    <xdr:sp macro="" textlink="">
      <xdr:nvSpPr>
        <xdr:cNvPr id="147" name="テキスト ボックス 146">
          <a:extLst>
            <a:ext uri="{FF2B5EF4-FFF2-40B4-BE49-F238E27FC236}">
              <a16:creationId xmlns:a16="http://schemas.microsoft.com/office/drawing/2014/main" id="{00000000-0008-0000-0500-000093000000}"/>
            </a:ext>
          </a:extLst>
        </xdr:cNvPr>
        <xdr:cNvSpPr txBox="1"/>
      </xdr:nvSpPr>
      <xdr:spPr>
        <a:xfrm>
          <a:off x="2527300" y="740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25,721
25,541
36.83
22,853,404
22,194,157
582,629
7,560,843
13,872,023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72860</xdr:rowOff>
    </xdr:from>
    <xdr:to>
      <xdr:col>24</xdr:col>
      <xdr:colOff>62865</xdr:colOff>
      <xdr:row>38</xdr:row>
      <xdr:rowOff>153035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87810"/>
          <a:ext cx="1270" cy="128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156862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153035</xdr:rowOff>
    </xdr:from>
    <xdr:to>
      <xdr:col>24</xdr:col>
      <xdr:colOff>152400</xdr:colOff>
      <xdr:row>38</xdr:row>
      <xdr:rowOff>153035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19537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63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72860</xdr:rowOff>
    </xdr:from>
    <xdr:to>
      <xdr:col>24</xdr:col>
      <xdr:colOff>152400</xdr:colOff>
      <xdr:row>31</xdr:row>
      <xdr:rowOff>72860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95745</xdr:rowOff>
    </xdr:from>
    <xdr:to>
      <xdr:col>24</xdr:col>
      <xdr:colOff>63500</xdr:colOff>
      <xdr:row>35</xdr:row>
      <xdr:rowOff>156210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96495"/>
          <a:ext cx="838200" cy="6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5821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8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27394</xdr:rowOff>
    </xdr:from>
    <xdr:to>
      <xdr:col>24</xdr:col>
      <xdr:colOff>114300</xdr:colOff>
      <xdr:row>36</xdr:row>
      <xdr:rowOff>128994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156210</xdr:rowOff>
    </xdr:from>
    <xdr:to>
      <xdr:col>19</xdr:col>
      <xdr:colOff>177800</xdr:colOff>
      <xdr:row>36</xdr:row>
      <xdr:rowOff>48247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56960"/>
          <a:ext cx="889000" cy="6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47066</xdr:rowOff>
    </xdr:from>
    <xdr:to>
      <xdr:col>20</xdr:col>
      <xdr:colOff>38100</xdr:colOff>
      <xdr:row>36</xdr:row>
      <xdr:rowOff>148666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1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139793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31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48247</xdr:rowOff>
    </xdr:from>
    <xdr:to>
      <xdr:col>15</xdr:col>
      <xdr:colOff>50800</xdr:colOff>
      <xdr:row>36</xdr:row>
      <xdr:rowOff>135382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20447"/>
          <a:ext cx="889000" cy="8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61049</xdr:rowOff>
    </xdr:from>
    <xdr:to>
      <xdr:col>15</xdr:col>
      <xdr:colOff>101600</xdr:colOff>
      <xdr:row>36</xdr:row>
      <xdr:rowOff>162649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153776</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2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135382</xdr:rowOff>
    </xdr:from>
    <xdr:to>
      <xdr:col>10</xdr:col>
      <xdr:colOff>114300</xdr:colOff>
      <xdr:row>37</xdr:row>
      <xdr:rowOff>110287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07582"/>
          <a:ext cx="889000" cy="14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71501</xdr:rowOff>
    </xdr:from>
    <xdr:to>
      <xdr:col>10</xdr:col>
      <xdr:colOff>165100</xdr:colOff>
      <xdr:row>37</xdr:row>
      <xdr:rowOff>1651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18178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1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166205</xdr:rowOff>
    </xdr:from>
    <xdr:to>
      <xdr:col>6</xdr:col>
      <xdr:colOff>38100</xdr:colOff>
      <xdr:row>37</xdr:row>
      <xdr:rowOff>96355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3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112882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1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44945</xdr:rowOff>
    </xdr:from>
    <xdr:to>
      <xdr:col>24</xdr:col>
      <xdr:colOff>114300</xdr:colOff>
      <xdr:row>35</xdr:row>
      <xdr:rowOff>146545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4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67822</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97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105410</xdr:rowOff>
    </xdr:from>
    <xdr:to>
      <xdr:col>20</xdr:col>
      <xdr:colOff>38100</xdr:colOff>
      <xdr:row>36</xdr:row>
      <xdr:rowOff>35560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52087</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88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168897</xdr:rowOff>
    </xdr:from>
    <xdr:to>
      <xdr:col>15</xdr:col>
      <xdr:colOff>101600</xdr:colOff>
      <xdr:row>36</xdr:row>
      <xdr:rowOff>99047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6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115574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944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84582</xdr:rowOff>
    </xdr:from>
    <xdr:to>
      <xdr:col>10</xdr:col>
      <xdr:colOff>165100</xdr:colOff>
      <xdr:row>37</xdr:row>
      <xdr:rowOff>14732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5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5859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4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59487</xdr:rowOff>
    </xdr:from>
    <xdr:to>
      <xdr:col>6</xdr:col>
      <xdr:colOff>38100</xdr:colOff>
      <xdr:row>37</xdr:row>
      <xdr:rowOff>161086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031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152214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9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138620</xdr:rowOff>
    </xdr:from>
    <xdr:to>
      <xdr:col>24</xdr:col>
      <xdr:colOff>62865</xdr:colOff>
      <xdr:row>59</xdr:row>
      <xdr:rowOff>43700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82570"/>
          <a:ext cx="1270" cy="127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47527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6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43700</xdr:rowOff>
    </xdr:from>
    <xdr:to>
      <xdr:col>24</xdr:col>
      <xdr:colOff>152400</xdr:colOff>
      <xdr:row>59</xdr:row>
      <xdr:rowOff>43700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5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85297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5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138620</xdr:rowOff>
    </xdr:from>
    <xdr:to>
      <xdr:col>24</xdr:col>
      <xdr:colOff>152400</xdr:colOff>
      <xdr:row>51</xdr:row>
      <xdr:rowOff>138620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8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123241</xdr:rowOff>
    </xdr:from>
    <xdr:to>
      <xdr:col>24</xdr:col>
      <xdr:colOff>63500</xdr:colOff>
      <xdr:row>55</xdr:row>
      <xdr:rowOff>151359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552991"/>
          <a:ext cx="8382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162730</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92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12853</xdr:rowOff>
    </xdr:from>
    <xdr:to>
      <xdr:col>24</xdr:col>
      <xdr:colOff>114300</xdr:colOff>
      <xdr:row>56</xdr:row>
      <xdr:rowOff>114453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1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123241</xdr:rowOff>
    </xdr:from>
    <xdr:to>
      <xdr:col>19</xdr:col>
      <xdr:colOff>177800</xdr:colOff>
      <xdr:row>56</xdr:row>
      <xdr:rowOff>95491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552991"/>
          <a:ext cx="889000" cy="14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8699</xdr:rowOff>
    </xdr:from>
    <xdr:to>
      <xdr:col>20</xdr:col>
      <xdr:colOff>38100</xdr:colOff>
      <xdr:row>56</xdr:row>
      <xdr:rowOff>110299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101426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0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95491</xdr:rowOff>
    </xdr:from>
    <xdr:to>
      <xdr:col>15</xdr:col>
      <xdr:colOff>50800</xdr:colOff>
      <xdr:row>56</xdr:row>
      <xdr:rowOff>120841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696691"/>
          <a:ext cx="889000" cy="2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92481</xdr:rowOff>
    </xdr:from>
    <xdr:to>
      <xdr:col>15</xdr:col>
      <xdr:colOff>101600</xdr:colOff>
      <xdr:row>57</xdr:row>
      <xdr:rowOff>22631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13758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8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120841</xdr:rowOff>
    </xdr:from>
    <xdr:to>
      <xdr:col>10</xdr:col>
      <xdr:colOff>114300</xdr:colOff>
      <xdr:row>57</xdr:row>
      <xdr:rowOff>102692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22041"/>
          <a:ext cx="889000" cy="15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142469</xdr:rowOff>
    </xdr:from>
    <xdr:to>
      <xdr:col>10</xdr:col>
      <xdr:colOff>165100</xdr:colOff>
      <xdr:row>57</xdr:row>
      <xdr:rowOff>72619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4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63746</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3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163411</xdr:rowOff>
    </xdr:from>
    <xdr:to>
      <xdr:col>6</xdr:col>
      <xdr:colOff>38100</xdr:colOff>
      <xdr:row>57</xdr:row>
      <xdr:rowOff>93561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6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110088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3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100559</xdr:rowOff>
    </xdr:from>
    <xdr:to>
      <xdr:col>24</xdr:col>
      <xdr:colOff>114300</xdr:colOff>
      <xdr:row>56</xdr:row>
      <xdr:rowOff>30709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3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123436</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38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72441</xdr:rowOff>
    </xdr:from>
    <xdr:to>
      <xdr:col>20</xdr:col>
      <xdr:colOff>38100</xdr:colOff>
      <xdr:row>56</xdr:row>
      <xdr:rowOff>2591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0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19118</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277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44691</xdr:rowOff>
    </xdr:from>
    <xdr:to>
      <xdr:col>15</xdr:col>
      <xdr:colOff>101600</xdr:colOff>
      <xdr:row>56</xdr:row>
      <xdr:rowOff>146291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4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162818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42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70041</xdr:rowOff>
    </xdr:from>
    <xdr:to>
      <xdr:col>10</xdr:col>
      <xdr:colOff>165100</xdr:colOff>
      <xdr:row>57</xdr:row>
      <xdr:rowOff>191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7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16718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44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51892</xdr:rowOff>
    </xdr:from>
    <xdr:to>
      <xdr:col>6</xdr:col>
      <xdr:colOff>38100</xdr:colOff>
      <xdr:row>57</xdr:row>
      <xdr:rowOff>153492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2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144619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1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137795</xdr:rowOff>
    </xdr:from>
    <xdr:to>
      <xdr:col>24</xdr:col>
      <xdr:colOff>62865</xdr:colOff>
      <xdr:row>78</xdr:row>
      <xdr:rowOff>150749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39295"/>
          <a:ext cx="1270" cy="138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154576</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2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150749</xdr:rowOff>
    </xdr:from>
    <xdr:to>
      <xdr:col>24</xdr:col>
      <xdr:colOff>152400</xdr:colOff>
      <xdr:row>78</xdr:row>
      <xdr:rowOff>150749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23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84472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1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137795</xdr:rowOff>
    </xdr:from>
    <xdr:to>
      <xdr:col>24</xdr:col>
      <xdr:colOff>152400</xdr:colOff>
      <xdr:row>70</xdr:row>
      <xdr:rowOff>137795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3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63615</xdr:rowOff>
    </xdr:from>
    <xdr:to>
      <xdr:col>24</xdr:col>
      <xdr:colOff>63500</xdr:colOff>
      <xdr:row>78</xdr:row>
      <xdr:rowOff>98780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436715"/>
          <a:ext cx="838200" cy="3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47844</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780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24967</xdr:rowOff>
    </xdr:from>
    <xdr:to>
      <xdr:col>24</xdr:col>
      <xdr:colOff>114300</xdr:colOff>
      <xdr:row>77</xdr:row>
      <xdr:rowOff>126567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97523</xdr:rowOff>
    </xdr:from>
    <xdr:to>
      <xdr:col>19</xdr:col>
      <xdr:colOff>177800</xdr:colOff>
      <xdr:row>78</xdr:row>
      <xdr:rowOff>98780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470623"/>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140602</xdr:rowOff>
    </xdr:from>
    <xdr:to>
      <xdr:col>20</xdr:col>
      <xdr:colOff>38100</xdr:colOff>
      <xdr:row>77</xdr:row>
      <xdr:rowOff>70752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7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87278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46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47041</xdr:rowOff>
    </xdr:from>
    <xdr:to>
      <xdr:col>15</xdr:col>
      <xdr:colOff>50800</xdr:colOff>
      <xdr:row>78</xdr:row>
      <xdr:rowOff>97523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420141"/>
          <a:ext cx="889000" cy="5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115342</xdr:rowOff>
    </xdr:from>
    <xdr:to>
      <xdr:col>15</xdr:col>
      <xdr:colOff>101600</xdr:colOff>
      <xdr:row>77</xdr:row>
      <xdr:rowOff>45492</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4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62018</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41111" y="1292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47041</xdr:rowOff>
    </xdr:from>
    <xdr:to>
      <xdr:col>10</xdr:col>
      <xdr:colOff>114300</xdr:colOff>
      <xdr:row>78</xdr:row>
      <xdr:rowOff>84798</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420141"/>
          <a:ext cx="889000" cy="3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134162</xdr:rowOff>
    </xdr:from>
    <xdr:to>
      <xdr:col>10</xdr:col>
      <xdr:colOff>165100</xdr:colOff>
      <xdr:row>77</xdr:row>
      <xdr:rowOff>64312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6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80840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3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95568</xdr:rowOff>
    </xdr:from>
    <xdr:to>
      <xdr:col>6</xdr:col>
      <xdr:colOff>38100</xdr:colOff>
      <xdr:row>78</xdr:row>
      <xdr:rowOff>25718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9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42245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7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12815</xdr:rowOff>
    </xdr:from>
    <xdr:to>
      <xdr:col>24</xdr:col>
      <xdr:colOff>114300</xdr:colOff>
      <xdr:row>78</xdr:row>
      <xdr:rowOff>114415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8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99192</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00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47980</xdr:rowOff>
    </xdr:from>
    <xdr:to>
      <xdr:col>20</xdr:col>
      <xdr:colOff>38100</xdr:colOff>
      <xdr:row>78</xdr:row>
      <xdr:rowOff>149580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2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140707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46723</xdr:rowOff>
    </xdr:from>
    <xdr:to>
      <xdr:col>15</xdr:col>
      <xdr:colOff>101600</xdr:colOff>
      <xdr:row>78</xdr:row>
      <xdr:rowOff>148323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1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139450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1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167691</xdr:rowOff>
    </xdr:from>
    <xdr:to>
      <xdr:col>10</xdr:col>
      <xdr:colOff>165100</xdr:colOff>
      <xdr:row>78</xdr:row>
      <xdr:rowOff>97841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6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88968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62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33998</xdr:rowOff>
    </xdr:from>
    <xdr:to>
      <xdr:col>6</xdr:col>
      <xdr:colOff>38100</xdr:colOff>
      <xdr:row>78</xdr:row>
      <xdr:rowOff>135598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0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126725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9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141452</xdr:rowOff>
    </xdr:from>
    <xdr:to>
      <xdr:col>24</xdr:col>
      <xdr:colOff>62865</xdr:colOff>
      <xdr:row>98</xdr:row>
      <xdr:rowOff>61354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71952"/>
          <a:ext cx="1270" cy="129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65181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6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61354</xdr:rowOff>
    </xdr:from>
    <xdr:to>
      <xdr:col>24</xdr:col>
      <xdr:colOff>152400</xdr:colOff>
      <xdr:row>98</xdr:row>
      <xdr:rowOff>61354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63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88129</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4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141452</xdr:rowOff>
    </xdr:from>
    <xdr:to>
      <xdr:col>24</xdr:col>
      <xdr:colOff>152400</xdr:colOff>
      <xdr:row>90</xdr:row>
      <xdr:rowOff>141452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71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14732</xdr:rowOff>
    </xdr:from>
    <xdr:to>
      <xdr:col>24</xdr:col>
      <xdr:colOff>63500</xdr:colOff>
      <xdr:row>96</xdr:row>
      <xdr:rowOff>162813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473932"/>
          <a:ext cx="838200" cy="148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33214</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49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10337</xdr:rowOff>
    </xdr:from>
    <xdr:to>
      <xdr:col>24</xdr:col>
      <xdr:colOff>114300</xdr:colOff>
      <xdr:row>95</xdr:row>
      <xdr:rowOff>111937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9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171081</xdr:rowOff>
    </xdr:from>
    <xdr:to>
      <xdr:col>19</xdr:col>
      <xdr:colOff>177800</xdr:colOff>
      <xdr:row>96</xdr:row>
      <xdr:rowOff>162813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458831"/>
          <a:ext cx="889000" cy="16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120396</xdr:rowOff>
    </xdr:from>
    <xdr:to>
      <xdr:col>20</xdr:col>
      <xdr:colOff>38100</xdr:colOff>
      <xdr:row>96</xdr:row>
      <xdr:rowOff>50546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67073</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183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171081</xdr:rowOff>
    </xdr:from>
    <xdr:to>
      <xdr:col>15</xdr:col>
      <xdr:colOff>50800</xdr:colOff>
      <xdr:row>97</xdr:row>
      <xdr:rowOff>152552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458831"/>
          <a:ext cx="889000" cy="32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140043</xdr:rowOff>
    </xdr:from>
    <xdr:to>
      <xdr:col>15</xdr:col>
      <xdr:colOff>101600</xdr:colOff>
      <xdr:row>95</xdr:row>
      <xdr:rowOff>70193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25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86720</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031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147295</xdr:rowOff>
    </xdr:from>
    <xdr:to>
      <xdr:col>10</xdr:col>
      <xdr:colOff>114300</xdr:colOff>
      <xdr:row>97</xdr:row>
      <xdr:rowOff>152552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1130300" y="16777945"/>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48349</xdr:rowOff>
    </xdr:from>
    <xdr:to>
      <xdr:col>10</xdr:col>
      <xdr:colOff>165100</xdr:colOff>
      <xdr:row>96</xdr:row>
      <xdr:rowOff>149949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0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166476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28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82538</xdr:rowOff>
    </xdr:from>
    <xdr:to>
      <xdr:col>6</xdr:col>
      <xdr:colOff>38100</xdr:colOff>
      <xdr:row>97</xdr:row>
      <xdr:rowOff>12688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4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29215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1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135382</xdr:rowOff>
    </xdr:from>
    <xdr:to>
      <xdr:col>24</xdr:col>
      <xdr:colOff>114300</xdr:colOff>
      <xdr:row>96</xdr:row>
      <xdr:rowOff>65532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42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113809</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401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112013</xdr:rowOff>
    </xdr:from>
    <xdr:to>
      <xdr:col>20</xdr:col>
      <xdr:colOff>38100</xdr:colOff>
      <xdr:row>97</xdr:row>
      <xdr:rowOff>42163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57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33290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66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120281</xdr:rowOff>
    </xdr:from>
    <xdr:to>
      <xdr:col>15</xdr:col>
      <xdr:colOff>101600</xdr:colOff>
      <xdr:row>96</xdr:row>
      <xdr:rowOff>50431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40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41558</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500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101752</xdr:rowOff>
    </xdr:from>
    <xdr:to>
      <xdr:col>10</xdr:col>
      <xdr:colOff>165100</xdr:colOff>
      <xdr:row>98</xdr:row>
      <xdr:rowOff>31902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73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23029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82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96495</xdr:rowOff>
    </xdr:from>
    <xdr:to>
      <xdr:col>6</xdr:col>
      <xdr:colOff>38100</xdr:colOff>
      <xdr:row>98</xdr:row>
      <xdr:rowOff>26645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2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17772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81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169997</xdr:rowOff>
    </xdr:from>
    <xdr:to>
      <xdr:col>54</xdr:col>
      <xdr:colOff>189865</xdr:colOff>
      <xdr:row>39</xdr:row>
      <xdr:rowOff>45182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827847"/>
          <a:ext cx="1270" cy="903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49009</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73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45182</xdr:rowOff>
    </xdr:from>
    <xdr:to>
      <xdr:col>55</xdr:col>
      <xdr:colOff>88900</xdr:colOff>
      <xdr:row>39</xdr:row>
      <xdr:rowOff>45182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73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116674</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603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169997</xdr:rowOff>
    </xdr:from>
    <xdr:to>
      <xdr:col>55</xdr:col>
      <xdr:colOff>88900</xdr:colOff>
      <xdr:row>33</xdr:row>
      <xdr:rowOff>169997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82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21453</xdr:rowOff>
    </xdr:from>
    <xdr:to>
      <xdr:col>55</xdr:col>
      <xdr:colOff>0</xdr:colOff>
      <xdr:row>34</xdr:row>
      <xdr:rowOff>47566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5850753"/>
          <a:ext cx="838200" cy="2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100840</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2730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122413</xdr:rowOff>
    </xdr:from>
    <xdr:to>
      <xdr:col>55</xdr:col>
      <xdr:colOff>50800</xdr:colOff>
      <xdr:row>37</xdr:row>
      <xdr:rowOff>52563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9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21453</xdr:rowOff>
    </xdr:from>
    <xdr:to>
      <xdr:col>50</xdr:col>
      <xdr:colOff>114300</xdr:colOff>
      <xdr:row>35</xdr:row>
      <xdr:rowOff>40937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5850753"/>
          <a:ext cx="889000" cy="19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97922</xdr:rowOff>
    </xdr:from>
    <xdr:to>
      <xdr:col>50</xdr:col>
      <xdr:colOff>165100</xdr:colOff>
      <xdr:row>37</xdr:row>
      <xdr:rowOff>28072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70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19199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62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88288</xdr:rowOff>
    </xdr:from>
    <xdr:to>
      <xdr:col>45</xdr:col>
      <xdr:colOff>177800</xdr:colOff>
      <xdr:row>35</xdr:row>
      <xdr:rowOff>40937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231788"/>
          <a:ext cx="889000" cy="809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149098</xdr:rowOff>
    </xdr:from>
    <xdr:to>
      <xdr:col>46</xdr:col>
      <xdr:colOff>38100</xdr:colOff>
      <xdr:row>37</xdr:row>
      <xdr:rowOff>79248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32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70375</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83111" y="641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88288</xdr:rowOff>
    </xdr:from>
    <xdr:to>
      <xdr:col>41</xdr:col>
      <xdr:colOff>50800</xdr:colOff>
      <xdr:row>36</xdr:row>
      <xdr:rowOff>156464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231788"/>
          <a:ext cx="889000" cy="109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60081</xdr:rowOff>
    </xdr:from>
    <xdr:to>
      <xdr:col>41</xdr:col>
      <xdr:colOff>101600</xdr:colOff>
      <xdr:row>32</xdr:row>
      <xdr:rowOff>161681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54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152808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639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153274</xdr:rowOff>
    </xdr:from>
    <xdr:to>
      <xdr:col>36</xdr:col>
      <xdr:colOff>165100</xdr:colOff>
      <xdr:row>38</xdr:row>
      <xdr:rowOff>83424</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49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74551</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58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168216</xdr:rowOff>
    </xdr:from>
    <xdr:to>
      <xdr:col>55</xdr:col>
      <xdr:colOff>50800</xdr:colOff>
      <xdr:row>34</xdr:row>
      <xdr:rowOff>98366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582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83143</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740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142103</xdr:rowOff>
    </xdr:from>
    <xdr:to>
      <xdr:col>50</xdr:col>
      <xdr:colOff>165100</xdr:colOff>
      <xdr:row>34</xdr:row>
      <xdr:rowOff>72253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79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88780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57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161587</xdr:rowOff>
    </xdr:from>
    <xdr:to>
      <xdr:col>46</xdr:col>
      <xdr:colOff>38100</xdr:colOff>
      <xdr:row>35</xdr:row>
      <xdr:rowOff>91737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99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108264</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766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37488</xdr:rowOff>
    </xdr:from>
    <xdr:to>
      <xdr:col>41</xdr:col>
      <xdr:colOff>101600</xdr:colOff>
      <xdr:row>30</xdr:row>
      <xdr:rowOff>139088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1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155615</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4956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105664</xdr:rowOff>
    </xdr:from>
    <xdr:to>
      <xdr:col>36</xdr:col>
      <xdr:colOff>165100</xdr:colOff>
      <xdr:row>37</xdr:row>
      <xdr:rowOff>35814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27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52341</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605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162377</xdr:rowOff>
    </xdr:from>
    <xdr:to>
      <xdr:col>54</xdr:col>
      <xdr:colOff>189865</xdr:colOff>
      <xdr:row>57</xdr:row>
      <xdr:rowOff>55488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906327"/>
          <a:ext cx="1270" cy="92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59315</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983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55488</xdr:rowOff>
    </xdr:from>
    <xdr:to>
      <xdr:col>55</xdr:col>
      <xdr:colOff>88900</xdr:colOff>
      <xdr:row>57</xdr:row>
      <xdr:rowOff>55488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982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109054</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681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162377</xdr:rowOff>
    </xdr:from>
    <xdr:to>
      <xdr:col>55</xdr:col>
      <xdr:colOff>88900</xdr:colOff>
      <xdr:row>51</xdr:row>
      <xdr:rowOff>162377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906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163451</xdr:rowOff>
    </xdr:from>
    <xdr:to>
      <xdr:col>55</xdr:col>
      <xdr:colOff>0</xdr:colOff>
      <xdr:row>54</xdr:row>
      <xdr:rowOff>64404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8735951"/>
          <a:ext cx="838200" cy="58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160998</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590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11121</xdr:rowOff>
    </xdr:from>
    <xdr:to>
      <xdr:col>55</xdr:col>
      <xdr:colOff>50800</xdr:colOff>
      <xdr:row>56</xdr:row>
      <xdr:rowOff>112721</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6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163451</xdr:rowOff>
    </xdr:from>
    <xdr:to>
      <xdr:col>50</xdr:col>
      <xdr:colOff>114300</xdr:colOff>
      <xdr:row>54</xdr:row>
      <xdr:rowOff>106562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8735951"/>
          <a:ext cx="889000" cy="62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129303</xdr:rowOff>
    </xdr:from>
    <xdr:to>
      <xdr:col>50</xdr:col>
      <xdr:colOff>165100</xdr:colOff>
      <xdr:row>56</xdr:row>
      <xdr:rowOff>59453</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55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50580</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651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106562</xdr:rowOff>
    </xdr:from>
    <xdr:to>
      <xdr:col>45</xdr:col>
      <xdr:colOff>177800</xdr:colOff>
      <xdr:row>57</xdr:row>
      <xdr:rowOff>73269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364862"/>
          <a:ext cx="889000" cy="48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6974</xdr:rowOff>
    </xdr:from>
    <xdr:to>
      <xdr:col>46</xdr:col>
      <xdr:colOff>38100</xdr:colOff>
      <xdr:row>56</xdr:row>
      <xdr:rowOff>108574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60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99701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70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75481</xdr:rowOff>
    </xdr:from>
    <xdr:to>
      <xdr:col>41</xdr:col>
      <xdr:colOff>50800</xdr:colOff>
      <xdr:row>57</xdr:row>
      <xdr:rowOff>73269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676681"/>
          <a:ext cx="889000" cy="16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15643</xdr:rowOff>
    </xdr:from>
    <xdr:to>
      <xdr:col>41</xdr:col>
      <xdr:colOff>101600</xdr:colOff>
      <xdr:row>55</xdr:row>
      <xdr:rowOff>117243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445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133770</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220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166711</xdr:rowOff>
    </xdr:from>
    <xdr:to>
      <xdr:col>36</xdr:col>
      <xdr:colOff>165100</xdr:colOff>
      <xdr:row>55</xdr:row>
      <xdr:rowOff>96861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42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113388</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20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13604</xdr:rowOff>
    </xdr:from>
    <xdr:to>
      <xdr:col>55</xdr:col>
      <xdr:colOff>50800</xdr:colOff>
      <xdr:row>54</xdr:row>
      <xdr:rowOff>115204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27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36481</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123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112651</xdr:rowOff>
    </xdr:from>
    <xdr:to>
      <xdr:col>50</xdr:col>
      <xdr:colOff>165100</xdr:colOff>
      <xdr:row>51</xdr:row>
      <xdr:rowOff>42801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868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49</xdr:row>
      <xdr:rowOff>59328</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8460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55762</xdr:rowOff>
    </xdr:from>
    <xdr:to>
      <xdr:col>46</xdr:col>
      <xdr:colOff>38100</xdr:colOff>
      <xdr:row>54</xdr:row>
      <xdr:rowOff>157362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31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2439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089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22469</xdr:rowOff>
    </xdr:from>
    <xdr:to>
      <xdr:col>41</xdr:col>
      <xdr:colOff>101600</xdr:colOff>
      <xdr:row>57</xdr:row>
      <xdr:rowOff>124069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79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115196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988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24681</xdr:rowOff>
    </xdr:from>
    <xdr:to>
      <xdr:col>36</xdr:col>
      <xdr:colOff>165100</xdr:colOff>
      <xdr:row>56</xdr:row>
      <xdr:rowOff>126281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62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117408</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971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145186</xdr:rowOff>
    </xdr:from>
    <xdr:to>
      <xdr:col>54</xdr:col>
      <xdr:colOff>189865</xdr:colOff>
      <xdr:row>79</xdr:row>
      <xdr:rowOff>40900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318136"/>
          <a:ext cx="1270" cy="126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44727</xdr:rowOff>
    </xdr:from>
    <xdr:ext cx="378565"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89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40900</xdr:rowOff>
    </xdr:from>
    <xdr:to>
      <xdr:col>55</xdr:col>
      <xdr:colOff>88900</xdr:colOff>
      <xdr:row>79</xdr:row>
      <xdr:rowOff>40900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91863</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9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145186</xdr:rowOff>
    </xdr:from>
    <xdr:to>
      <xdr:col>55</xdr:col>
      <xdr:colOff>88900</xdr:colOff>
      <xdr:row>71</xdr:row>
      <xdr:rowOff>145186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31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133177</xdr:rowOff>
    </xdr:from>
    <xdr:to>
      <xdr:col>55</xdr:col>
      <xdr:colOff>0</xdr:colOff>
      <xdr:row>77</xdr:row>
      <xdr:rowOff>98361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2991927"/>
          <a:ext cx="838200" cy="30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140715</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42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162288</xdr:rowOff>
    </xdr:from>
    <xdr:to>
      <xdr:col>55</xdr:col>
      <xdr:colOff>50800</xdr:colOff>
      <xdr:row>78</xdr:row>
      <xdr:rowOff>92438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6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133177</xdr:rowOff>
    </xdr:from>
    <xdr:to>
      <xdr:col>50</xdr:col>
      <xdr:colOff>114300</xdr:colOff>
      <xdr:row>78</xdr:row>
      <xdr:rowOff>61328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2991927"/>
          <a:ext cx="889000" cy="44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92162</xdr:rowOff>
    </xdr:from>
    <xdr:to>
      <xdr:col>50</xdr:col>
      <xdr:colOff>165100</xdr:colOff>
      <xdr:row>78</xdr:row>
      <xdr:rowOff>22312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29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13439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38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61328</xdr:rowOff>
    </xdr:from>
    <xdr:to>
      <xdr:col>45</xdr:col>
      <xdr:colOff>177800</xdr:colOff>
      <xdr:row>78</xdr:row>
      <xdr:rowOff>69230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434428"/>
          <a:ext cx="889000" cy="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128082</xdr:rowOff>
    </xdr:from>
    <xdr:to>
      <xdr:col>46</xdr:col>
      <xdr:colOff>38100</xdr:colOff>
      <xdr:row>78</xdr:row>
      <xdr:rowOff>58232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32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74759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10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133756</xdr:rowOff>
    </xdr:from>
    <xdr:to>
      <xdr:col>41</xdr:col>
      <xdr:colOff>50800</xdr:colOff>
      <xdr:row>78</xdr:row>
      <xdr:rowOff>69230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163956"/>
          <a:ext cx="889000" cy="278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29876</xdr:rowOff>
    </xdr:from>
    <xdr:to>
      <xdr:col>41</xdr:col>
      <xdr:colOff>101600</xdr:colOff>
      <xdr:row>76</xdr:row>
      <xdr:rowOff>131476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06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148003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283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35203</xdr:rowOff>
    </xdr:from>
    <xdr:to>
      <xdr:col>36</xdr:col>
      <xdr:colOff>165100</xdr:colOff>
      <xdr:row>76</xdr:row>
      <xdr:rowOff>136803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06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153329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284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47561</xdr:rowOff>
    </xdr:from>
    <xdr:to>
      <xdr:col>55</xdr:col>
      <xdr:colOff>50800</xdr:colOff>
      <xdr:row>77</xdr:row>
      <xdr:rowOff>149161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24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70438</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10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82377</xdr:rowOff>
    </xdr:from>
    <xdr:to>
      <xdr:col>50</xdr:col>
      <xdr:colOff>165100</xdr:colOff>
      <xdr:row>76</xdr:row>
      <xdr:rowOff>12526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294112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29054</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27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10528</xdr:rowOff>
    </xdr:from>
    <xdr:to>
      <xdr:col>46</xdr:col>
      <xdr:colOff>38100</xdr:colOff>
      <xdr:row>78</xdr:row>
      <xdr:rowOff>112128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38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103255</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47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18430</xdr:rowOff>
    </xdr:from>
    <xdr:to>
      <xdr:col>41</xdr:col>
      <xdr:colOff>101600</xdr:colOff>
      <xdr:row>78</xdr:row>
      <xdr:rowOff>120030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39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111157</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48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82956</xdr:rowOff>
    </xdr:from>
    <xdr:to>
      <xdr:col>36</xdr:col>
      <xdr:colOff>165100</xdr:colOff>
      <xdr:row>77</xdr:row>
      <xdr:rowOff>13106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11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4233</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20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53617</xdr:rowOff>
    </xdr:from>
    <xdr:to>
      <xdr:col>54</xdr:col>
      <xdr:colOff>189865</xdr:colOff>
      <xdr:row>98</xdr:row>
      <xdr:rowOff>152860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998467"/>
          <a:ext cx="1270" cy="956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156687</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5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152860</xdr:rowOff>
    </xdr:from>
    <xdr:to>
      <xdr:col>55</xdr:col>
      <xdr:colOff>88900</xdr:colOff>
      <xdr:row>98</xdr:row>
      <xdr:rowOff>152860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5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294</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773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93</xdr:row>
      <xdr:rowOff>53617</xdr:rowOff>
    </xdr:from>
    <xdr:to>
      <xdr:col>55</xdr:col>
      <xdr:colOff>88900</xdr:colOff>
      <xdr:row>93</xdr:row>
      <xdr:rowOff>53617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99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99185</xdr:rowOff>
    </xdr:from>
    <xdr:to>
      <xdr:col>55</xdr:col>
      <xdr:colOff>0</xdr:colOff>
      <xdr:row>95</xdr:row>
      <xdr:rowOff>36015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5529685"/>
          <a:ext cx="838200" cy="794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60210</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519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81783</xdr:rowOff>
    </xdr:from>
    <xdr:to>
      <xdr:col>55</xdr:col>
      <xdr:colOff>50800</xdr:colOff>
      <xdr:row>97</xdr:row>
      <xdr:rowOff>11933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540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99185</xdr:rowOff>
    </xdr:from>
    <xdr:to>
      <xdr:col>50</xdr:col>
      <xdr:colOff>114300</xdr:colOff>
      <xdr:row>94</xdr:row>
      <xdr:rowOff>138168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5529685"/>
          <a:ext cx="889000" cy="72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59175</xdr:rowOff>
    </xdr:from>
    <xdr:to>
      <xdr:col>50</xdr:col>
      <xdr:colOff>165100</xdr:colOff>
      <xdr:row>96</xdr:row>
      <xdr:rowOff>160775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518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151902</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61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138168</xdr:rowOff>
    </xdr:from>
    <xdr:to>
      <xdr:col>45</xdr:col>
      <xdr:colOff>177800</xdr:colOff>
      <xdr:row>98</xdr:row>
      <xdr:rowOff>60849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254468"/>
          <a:ext cx="889000" cy="60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109024</xdr:rowOff>
    </xdr:from>
    <xdr:to>
      <xdr:col>46</xdr:col>
      <xdr:colOff>38100</xdr:colOff>
      <xdr:row>97</xdr:row>
      <xdr:rowOff>39174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56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30301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66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60849</xdr:rowOff>
    </xdr:from>
    <xdr:to>
      <xdr:col>41</xdr:col>
      <xdr:colOff>50800</xdr:colOff>
      <xdr:row>98</xdr:row>
      <xdr:rowOff>116726</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862949"/>
          <a:ext cx="889000" cy="5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154882</xdr:rowOff>
    </xdr:from>
    <xdr:to>
      <xdr:col>41</xdr:col>
      <xdr:colOff>101600</xdr:colOff>
      <xdr:row>97</xdr:row>
      <xdr:rowOff>85032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61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101559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38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138475</xdr:rowOff>
    </xdr:from>
    <xdr:to>
      <xdr:col>36</xdr:col>
      <xdr:colOff>165100</xdr:colOff>
      <xdr:row>97</xdr:row>
      <xdr:rowOff>68625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59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85152</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37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156665</xdr:rowOff>
    </xdr:from>
    <xdr:to>
      <xdr:col>55</xdr:col>
      <xdr:colOff>50800</xdr:colOff>
      <xdr:row>95</xdr:row>
      <xdr:rowOff>86815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27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8092</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12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48385</xdr:rowOff>
    </xdr:from>
    <xdr:to>
      <xdr:col>50</xdr:col>
      <xdr:colOff>165100</xdr:colOff>
      <xdr:row>90</xdr:row>
      <xdr:rowOff>149985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547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88</xdr:row>
      <xdr:rowOff>166512</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5254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87368</xdr:rowOff>
    </xdr:from>
    <xdr:to>
      <xdr:col>46</xdr:col>
      <xdr:colOff>38100</xdr:colOff>
      <xdr:row>95</xdr:row>
      <xdr:rowOff>17518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2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34045</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5978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10049</xdr:rowOff>
    </xdr:from>
    <xdr:to>
      <xdr:col>41</xdr:col>
      <xdr:colOff>101600</xdr:colOff>
      <xdr:row>98</xdr:row>
      <xdr:rowOff>111649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81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102776</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90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65926</xdr:rowOff>
    </xdr:from>
    <xdr:to>
      <xdr:col>36</xdr:col>
      <xdr:colOff>165100</xdr:colOff>
      <xdr:row>98</xdr:row>
      <xdr:rowOff>167526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8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158653</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96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49460</xdr:rowOff>
    </xdr:from>
    <xdr:to>
      <xdr:col>85</xdr:col>
      <xdr:colOff>126364</xdr:colOff>
      <xdr:row>38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364410"/>
          <a:ext cx="1269" cy="1176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167587</xdr:rowOff>
    </xdr:from>
    <xdr:ext cx="534377"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13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49460</xdr:rowOff>
    </xdr:from>
    <xdr:to>
      <xdr:col>86</xdr:col>
      <xdr:colOff>25400</xdr:colOff>
      <xdr:row>31</xdr:row>
      <xdr:rowOff>49460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36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132385</xdr:rowOff>
    </xdr:from>
    <xdr:to>
      <xdr:col>85</xdr:col>
      <xdr:colOff>127000</xdr:colOff>
      <xdr:row>38</xdr:row>
      <xdr:rowOff>18542</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133135"/>
          <a:ext cx="838200" cy="40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137507</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138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159080</xdr:rowOff>
    </xdr:from>
    <xdr:to>
      <xdr:col>85</xdr:col>
      <xdr:colOff>177800</xdr:colOff>
      <xdr:row>36</xdr:row>
      <xdr:rowOff>89230</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1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128556</xdr:rowOff>
    </xdr:from>
    <xdr:to>
      <xdr:col>81</xdr:col>
      <xdr:colOff>50800</xdr:colOff>
      <xdr:row>38</xdr:row>
      <xdr:rowOff>18542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472206"/>
          <a:ext cx="889000" cy="6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27406</xdr:rowOff>
    </xdr:from>
    <xdr:to>
      <xdr:col>81</xdr:col>
      <xdr:colOff>101600</xdr:colOff>
      <xdr:row>36</xdr:row>
      <xdr:rowOff>129006</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199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145533</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597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158159</xdr:rowOff>
    </xdr:from>
    <xdr:to>
      <xdr:col>76</xdr:col>
      <xdr:colOff>114300</xdr:colOff>
      <xdr:row>37</xdr:row>
      <xdr:rowOff>128556</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158909"/>
          <a:ext cx="889000" cy="3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20263</xdr:rowOff>
    </xdr:from>
    <xdr:to>
      <xdr:col>76</xdr:col>
      <xdr:colOff>165100</xdr:colOff>
      <xdr:row>36</xdr:row>
      <xdr:rowOff>121863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192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138390</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596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158159</xdr:rowOff>
    </xdr:from>
    <xdr:to>
      <xdr:col>71</xdr:col>
      <xdr:colOff>177800</xdr:colOff>
      <xdr:row>36</xdr:row>
      <xdr:rowOff>80721</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158909"/>
          <a:ext cx="889000" cy="94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31</xdr:row>
      <xdr:rowOff>57239</xdr:rowOff>
    </xdr:from>
    <xdr:to>
      <xdr:col>72</xdr:col>
      <xdr:colOff>38100</xdr:colOff>
      <xdr:row>31</xdr:row>
      <xdr:rowOff>158839</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537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3916</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514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74498</xdr:rowOff>
    </xdr:from>
    <xdr:to>
      <xdr:col>67</xdr:col>
      <xdr:colOff>101600</xdr:colOff>
      <xdr:row>33</xdr:row>
      <xdr:rowOff>4648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556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21175</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533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81585</xdr:rowOff>
    </xdr:from>
    <xdr:to>
      <xdr:col>85</xdr:col>
      <xdr:colOff>177800</xdr:colOff>
      <xdr:row>36</xdr:row>
      <xdr:rowOff>11735</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08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104462</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5933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139192</xdr:rowOff>
    </xdr:from>
    <xdr:to>
      <xdr:col>81</xdr:col>
      <xdr:colOff>101600</xdr:colOff>
      <xdr:row>38</xdr:row>
      <xdr:rowOff>69342</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48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60469</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2017" y="6575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77756</xdr:rowOff>
    </xdr:from>
    <xdr:to>
      <xdr:col>76</xdr:col>
      <xdr:colOff>165100</xdr:colOff>
      <xdr:row>38</xdr:row>
      <xdr:rowOff>7906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42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170483</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51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107359</xdr:rowOff>
    </xdr:from>
    <xdr:to>
      <xdr:col>72</xdr:col>
      <xdr:colOff>38100</xdr:colOff>
      <xdr:row>36</xdr:row>
      <xdr:rowOff>37509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10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28636</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20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29921</xdr:rowOff>
    </xdr:from>
    <xdr:to>
      <xdr:col>67</xdr:col>
      <xdr:colOff>101600</xdr:colOff>
      <xdr:row>36</xdr:row>
      <xdr:rowOff>131521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20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122648</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29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163246</xdr:rowOff>
    </xdr:from>
    <xdr:to>
      <xdr:col>85</xdr:col>
      <xdr:colOff>126364</xdr:colOff>
      <xdr:row>78</xdr:row>
      <xdr:rowOff>126012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164746"/>
          <a:ext cx="1269" cy="1334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129839</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0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126012</xdr:rowOff>
    </xdr:from>
    <xdr:to>
      <xdr:col>86</xdr:col>
      <xdr:colOff>25400</xdr:colOff>
      <xdr:row>78</xdr:row>
      <xdr:rowOff>126012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99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109923</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93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163246</xdr:rowOff>
    </xdr:from>
    <xdr:to>
      <xdr:col>86</xdr:col>
      <xdr:colOff>25400</xdr:colOff>
      <xdr:row>70</xdr:row>
      <xdr:rowOff>163246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16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3640</xdr:rowOff>
    </xdr:from>
    <xdr:to>
      <xdr:col>85</xdr:col>
      <xdr:colOff>127000</xdr:colOff>
      <xdr:row>78</xdr:row>
      <xdr:rowOff>23186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3376740"/>
          <a:ext cx="838200" cy="1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62128</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749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39251</xdr:rowOff>
    </xdr:from>
    <xdr:to>
      <xdr:col>85</xdr:col>
      <xdr:colOff>177800</xdr:colOff>
      <xdr:row>75</xdr:row>
      <xdr:rowOff>140851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89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161603</xdr:rowOff>
    </xdr:from>
    <xdr:to>
      <xdr:col>81</xdr:col>
      <xdr:colOff>50800</xdr:colOff>
      <xdr:row>78</xdr:row>
      <xdr:rowOff>3640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3363253"/>
          <a:ext cx="8890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62711</xdr:rowOff>
    </xdr:from>
    <xdr:to>
      <xdr:col>81</xdr:col>
      <xdr:colOff>101600</xdr:colOff>
      <xdr:row>75</xdr:row>
      <xdr:rowOff>164311</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292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9388</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69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161603</xdr:rowOff>
    </xdr:from>
    <xdr:to>
      <xdr:col>76</xdr:col>
      <xdr:colOff>114300</xdr:colOff>
      <xdr:row>78</xdr:row>
      <xdr:rowOff>17870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363253"/>
          <a:ext cx="889000" cy="2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71141</xdr:rowOff>
    </xdr:from>
    <xdr:to>
      <xdr:col>76</xdr:col>
      <xdr:colOff>165100</xdr:colOff>
      <xdr:row>76</xdr:row>
      <xdr:rowOff>1290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29298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17818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70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2484</xdr:rowOff>
    </xdr:from>
    <xdr:to>
      <xdr:col>71</xdr:col>
      <xdr:colOff>177800</xdr:colOff>
      <xdr:row>78</xdr:row>
      <xdr:rowOff>17870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375584"/>
          <a:ext cx="889000" cy="15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23135</xdr:rowOff>
    </xdr:from>
    <xdr:to>
      <xdr:col>72</xdr:col>
      <xdr:colOff>38100</xdr:colOff>
      <xdr:row>75</xdr:row>
      <xdr:rowOff>124735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288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141262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65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84571</xdr:rowOff>
    </xdr:from>
    <xdr:to>
      <xdr:col>67</xdr:col>
      <xdr:colOff>101600</xdr:colOff>
      <xdr:row>76</xdr:row>
      <xdr:rowOff>14722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94332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31248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71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143836</xdr:rowOff>
    </xdr:from>
    <xdr:to>
      <xdr:col>85</xdr:col>
      <xdr:colOff>177800</xdr:colOff>
      <xdr:row>78</xdr:row>
      <xdr:rowOff>73986</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34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58763</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26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124290</xdr:rowOff>
    </xdr:from>
    <xdr:to>
      <xdr:col>81</xdr:col>
      <xdr:colOff>101600</xdr:colOff>
      <xdr:row>78</xdr:row>
      <xdr:rowOff>54440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3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45567</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41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110803</xdr:rowOff>
    </xdr:from>
    <xdr:to>
      <xdr:col>76</xdr:col>
      <xdr:colOff>165100</xdr:colOff>
      <xdr:row>78</xdr:row>
      <xdr:rowOff>40953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31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32080</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40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138520</xdr:rowOff>
    </xdr:from>
    <xdr:to>
      <xdr:col>72</xdr:col>
      <xdr:colOff>38100</xdr:colOff>
      <xdr:row>78</xdr:row>
      <xdr:rowOff>68670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34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59797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43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123134</xdr:rowOff>
    </xdr:from>
    <xdr:to>
      <xdr:col>67</xdr:col>
      <xdr:colOff>101600</xdr:colOff>
      <xdr:row>78</xdr:row>
      <xdr:rowOff>53284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32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44411</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41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37723</xdr:rowOff>
    </xdr:from>
    <xdr:to>
      <xdr:col>85</xdr:col>
      <xdr:colOff>126364</xdr:colOff>
      <xdr:row>99</xdr:row>
      <xdr:rowOff>83638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468223"/>
          <a:ext cx="1269" cy="1588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87465</xdr:rowOff>
    </xdr:from>
    <xdr:ext cx="469744"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6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83638</xdr:rowOff>
    </xdr:from>
    <xdr:to>
      <xdr:col>86</xdr:col>
      <xdr:colOff>25400</xdr:colOff>
      <xdr:row>99</xdr:row>
      <xdr:rowOff>83638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5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155850</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243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37723</xdr:rowOff>
    </xdr:from>
    <xdr:to>
      <xdr:col>86</xdr:col>
      <xdr:colOff>25400</xdr:colOff>
      <xdr:row>90</xdr:row>
      <xdr:rowOff>37723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46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171028</xdr:rowOff>
    </xdr:from>
    <xdr:to>
      <xdr:col>85</xdr:col>
      <xdr:colOff>127000</xdr:colOff>
      <xdr:row>93</xdr:row>
      <xdr:rowOff>3738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5944428"/>
          <a:ext cx="838200" cy="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140631</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599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162204</xdr:rowOff>
    </xdr:from>
    <xdr:to>
      <xdr:col>85</xdr:col>
      <xdr:colOff>177800</xdr:colOff>
      <xdr:row>97</xdr:row>
      <xdr:rowOff>92354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62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130839</xdr:rowOff>
    </xdr:from>
    <xdr:to>
      <xdr:col>81</xdr:col>
      <xdr:colOff>50800</xdr:colOff>
      <xdr:row>92</xdr:row>
      <xdr:rowOff>171028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5904239"/>
          <a:ext cx="889000" cy="4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126445</xdr:rowOff>
    </xdr:from>
    <xdr:to>
      <xdr:col>81</xdr:col>
      <xdr:colOff>101600</xdr:colOff>
      <xdr:row>97</xdr:row>
      <xdr:rowOff>56595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58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47722</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67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130839</xdr:rowOff>
    </xdr:from>
    <xdr:to>
      <xdr:col>76</xdr:col>
      <xdr:colOff>114300</xdr:colOff>
      <xdr:row>94</xdr:row>
      <xdr:rowOff>113128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5904239"/>
          <a:ext cx="889000" cy="3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86691</xdr:rowOff>
    </xdr:from>
    <xdr:to>
      <xdr:col>76</xdr:col>
      <xdr:colOff>165100</xdr:colOff>
      <xdr:row>97</xdr:row>
      <xdr:rowOff>16841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545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7968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63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113128</xdr:rowOff>
    </xdr:from>
    <xdr:to>
      <xdr:col>71</xdr:col>
      <xdr:colOff>177800</xdr:colOff>
      <xdr:row>95</xdr:row>
      <xdr:rowOff>7079</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229428"/>
          <a:ext cx="889000" cy="6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14300</xdr:rowOff>
    </xdr:from>
    <xdr:to>
      <xdr:col>72</xdr:col>
      <xdr:colOff>38100</xdr:colOff>
      <xdr:row>97</xdr:row>
      <xdr:rowOff>115900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6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107027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73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112457</xdr:rowOff>
    </xdr:from>
    <xdr:to>
      <xdr:col>67</xdr:col>
      <xdr:colOff>101600</xdr:colOff>
      <xdr:row>97</xdr:row>
      <xdr:rowOff>42607</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5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33734</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66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124388</xdr:rowOff>
    </xdr:from>
    <xdr:to>
      <xdr:col>85</xdr:col>
      <xdr:colOff>177800</xdr:colOff>
      <xdr:row>93</xdr:row>
      <xdr:rowOff>54538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589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147265</xdr:rowOff>
    </xdr:from>
    <xdr:ext cx="599010"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5749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120228</xdr:rowOff>
    </xdr:from>
    <xdr:to>
      <xdr:col>81</xdr:col>
      <xdr:colOff>101600</xdr:colOff>
      <xdr:row>93</xdr:row>
      <xdr:rowOff>50378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589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66905</xdr:rowOff>
    </xdr:from>
    <xdr:ext cx="59901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181795" y="15668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80039</xdr:rowOff>
    </xdr:from>
    <xdr:to>
      <xdr:col>76</xdr:col>
      <xdr:colOff>165100</xdr:colOff>
      <xdr:row>93</xdr:row>
      <xdr:rowOff>10189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585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26716</xdr:rowOff>
    </xdr:from>
    <xdr:ext cx="59901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292795" y="15628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62328</xdr:rowOff>
    </xdr:from>
    <xdr:to>
      <xdr:col>72</xdr:col>
      <xdr:colOff>38100</xdr:colOff>
      <xdr:row>94</xdr:row>
      <xdr:rowOff>163928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17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9005</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595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127729</xdr:rowOff>
    </xdr:from>
    <xdr:to>
      <xdr:col>67</xdr:col>
      <xdr:colOff>101600</xdr:colOff>
      <xdr:row>95</xdr:row>
      <xdr:rowOff>57879</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2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74406</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01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14199</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329149"/>
          <a:ext cx="1269" cy="1325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132326</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10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14199</xdr:rowOff>
    </xdr:from>
    <xdr:to>
      <xdr:col>116</xdr:col>
      <xdr:colOff>152400</xdr:colOff>
      <xdr:row>31</xdr:row>
      <xdr:rowOff>14199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32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81178</xdr:rowOff>
    </xdr:from>
    <xdr:to>
      <xdr:col>116</xdr:col>
      <xdr:colOff>63500</xdr:colOff>
      <xdr:row>37</xdr:row>
      <xdr:rowOff>99146</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424828"/>
          <a:ext cx="838200" cy="1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23126</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195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249</xdr:rowOff>
    </xdr:from>
    <xdr:to>
      <xdr:col>116</xdr:col>
      <xdr:colOff>114300</xdr:colOff>
      <xdr:row>37</xdr:row>
      <xdr:rowOff>101849</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34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44465</xdr:rowOff>
    </xdr:from>
    <xdr:to>
      <xdr:col>111</xdr:col>
      <xdr:colOff>177800</xdr:colOff>
      <xdr:row>37</xdr:row>
      <xdr:rowOff>81178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388115"/>
          <a:ext cx="889000" cy="3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35133</xdr:rowOff>
    </xdr:from>
    <xdr:to>
      <xdr:col>112</xdr:col>
      <xdr:colOff>38100</xdr:colOff>
      <xdr:row>37</xdr:row>
      <xdr:rowOff>136733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3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127861</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47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119812</xdr:rowOff>
    </xdr:from>
    <xdr:to>
      <xdr:col>107</xdr:col>
      <xdr:colOff>50800</xdr:colOff>
      <xdr:row>37</xdr:row>
      <xdr:rowOff>44465</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292012"/>
          <a:ext cx="889000" cy="9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27041</xdr:rowOff>
    </xdr:from>
    <xdr:to>
      <xdr:col>107</xdr:col>
      <xdr:colOff>101600</xdr:colOff>
      <xdr:row>37</xdr:row>
      <xdr:rowOff>128641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37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119768</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46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119812</xdr:rowOff>
    </xdr:from>
    <xdr:to>
      <xdr:col>102</xdr:col>
      <xdr:colOff>114300</xdr:colOff>
      <xdr:row>37</xdr:row>
      <xdr:rowOff>78206</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8656300" y="6292012"/>
          <a:ext cx="889000" cy="12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14331</xdr:rowOff>
    </xdr:from>
    <xdr:to>
      <xdr:col>102</xdr:col>
      <xdr:colOff>165100</xdr:colOff>
      <xdr:row>37</xdr:row>
      <xdr:rowOff>115931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35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107058</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45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51364</xdr:rowOff>
    </xdr:from>
    <xdr:to>
      <xdr:col>98</xdr:col>
      <xdr:colOff>38100</xdr:colOff>
      <xdr:row>37</xdr:row>
      <xdr:rowOff>152964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39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144091</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48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48346</xdr:rowOff>
    </xdr:from>
    <xdr:to>
      <xdr:col>116</xdr:col>
      <xdr:colOff>114300</xdr:colOff>
      <xdr:row>37</xdr:row>
      <xdr:rowOff>149946</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39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26773</xdr:rowOff>
    </xdr:from>
    <xdr:ext cx="469744"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370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30378</xdr:rowOff>
    </xdr:from>
    <xdr:to>
      <xdr:col>112</xdr:col>
      <xdr:colOff>38100</xdr:colOff>
      <xdr:row>37</xdr:row>
      <xdr:rowOff>131978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37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148505</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14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165115</xdr:rowOff>
    </xdr:from>
    <xdr:to>
      <xdr:col>107</xdr:col>
      <xdr:colOff>101600</xdr:colOff>
      <xdr:row>37</xdr:row>
      <xdr:rowOff>95265</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33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111792</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99428" y="611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69012</xdr:rowOff>
    </xdr:from>
    <xdr:to>
      <xdr:col>102</xdr:col>
      <xdr:colOff>165100</xdr:colOff>
      <xdr:row>36</xdr:row>
      <xdr:rowOff>170612</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24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15689</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601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27406</xdr:rowOff>
    </xdr:from>
    <xdr:to>
      <xdr:col>98</xdr:col>
      <xdr:colOff>38100</xdr:colOff>
      <xdr:row>37</xdr:row>
      <xdr:rowOff>129006</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37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145533</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6146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97790</xdr:rowOff>
    </xdr:from>
    <xdr:to>
      <xdr:col>116</xdr:col>
      <xdr:colOff>62864</xdr:colOff>
      <xdr:row>59</xdr:row>
      <xdr:rowOff>98878</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670290"/>
          <a:ext cx="1269" cy="154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44467</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44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97790</xdr:rowOff>
    </xdr:from>
    <xdr:to>
      <xdr:col>116</xdr:col>
      <xdr:colOff>152400</xdr:colOff>
      <xdr:row>50</xdr:row>
      <xdr:rowOff>97790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67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851</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602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149424</xdr:rowOff>
    </xdr:from>
    <xdr:to>
      <xdr:col>116</xdr:col>
      <xdr:colOff>114300</xdr:colOff>
      <xdr:row>57</xdr:row>
      <xdr:rowOff>79574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75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161181</xdr:rowOff>
    </xdr:from>
    <xdr:to>
      <xdr:col>112</xdr:col>
      <xdr:colOff>38100</xdr:colOff>
      <xdr:row>57</xdr:row>
      <xdr:rowOff>91331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76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107858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537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92891</xdr:rowOff>
    </xdr:from>
    <xdr:to>
      <xdr:col>107</xdr:col>
      <xdr:colOff>50800</xdr:colOff>
      <xdr:row>59</xdr:row>
      <xdr:rowOff>98878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208441"/>
          <a:ext cx="889000" cy="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143328</xdr:rowOff>
    </xdr:from>
    <xdr:to>
      <xdr:col>107</xdr:col>
      <xdr:colOff>101600</xdr:colOff>
      <xdr:row>57</xdr:row>
      <xdr:rowOff>73478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74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90005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51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92891</xdr:rowOff>
    </xdr:from>
    <xdr:to>
      <xdr:col>102</xdr:col>
      <xdr:colOff>114300</xdr:colOff>
      <xdr:row>59</xdr:row>
      <xdr:rowOff>93001</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10208441"/>
          <a:ext cx="889000" cy="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45684</xdr:rowOff>
    </xdr:from>
    <xdr:to>
      <xdr:col>102</xdr:col>
      <xdr:colOff>165100</xdr:colOff>
      <xdr:row>56</xdr:row>
      <xdr:rowOff>147284</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64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163811</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42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76599</xdr:rowOff>
    </xdr:from>
    <xdr:to>
      <xdr:col>98</xdr:col>
      <xdr:colOff>38100</xdr:colOff>
      <xdr:row>57</xdr:row>
      <xdr:rowOff>6749</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67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23276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453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42091</xdr:rowOff>
    </xdr:from>
    <xdr:to>
      <xdr:col>102</xdr:col>
      <xdr:colOff>165100</xdr:colOff>
      <xdr:row>59</xdr:row>
      <xdr:rowOff>143691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15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134818</xdr:rowOff>
    </xdr:from>
    <xdr:ext cx="313932"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88333" y="102503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42201</xdr:rowOff>
    </xdr:from>
    <xdr:to>
      <xdr:col>98</xdr:col>
      <xdr:colOff>38100</xdr:colOff>
      <xdr:row>59</xdr:row>
      <xdr:rowOff>143801</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15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134928</xdr:rowOff>
    </xdr:from>
    <xdr:ext cx="313932"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99333" y="102504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61347</xdr:rowOff>
    </xdr:from>
    <xdr:to>
      <xdr:col>116</xdr:col>
      <xdr:colOff>62864</xdr:colOff>
      <xdr:row>78</xdr:row>
      <xdr:rowOff>134271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234297"/>
          <a:ext cx="1269" cy="1273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138098</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1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134271</xdr:rowOff>
    </xdr:from>
    <xdr:to>
      <xdr:col>116</xdr:col>
      <xdr:colOff>152400</xdr:colOff>
      <xdr:row>78</xdr:row>
      <xdr:rowOff>134271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0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8024</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00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61347</xdr:rowOff>
    </xdr:from>
    <xdr:to>
      <xdr:col>116</xdr:col>
      <xdr:colOff>152400</xdr:colOff>
      <xdr:row>71</xdr:row>
      <xdr:rowOff>61347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234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126079</xdr:rowOff>
    </xdr:from>
    <xdr:to>
      <xdr:col>116</xdr:col>
      <xdr:colOff>63500</xdr:colOff>
      <xdr:row>75</xdr:row>
      <xdr:rowOff>29591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2813379"/>
          <a:ext cx="838200" cy="7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80205</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938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101778</xdr:rowOff>
    </xdr:from>
    <xdr:to>
      <xdr:col>116</xdr:col>
      <xdr:colOff>114300</xdr:colOff>
      <xdr:row>76</xdr:row>
      <xdr:rowOff>31927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6052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126079</xdr:rowOff>
    </xdr:from>
    <xdr:to>
      <xdr:col>111</xdr:col>
      <xdr:colOff>177800</xdr:colOff>
      <xdr:row>75</xdr:row>
      <xdr:rowOff>61843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813379"/>
          <a:ext cx="889000" cy="10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140144</xdr:rowOff>
    </xdr:from>
    <xdr:to>
      <xdr:col>112</xdr:col>
      <xdr:colOff>38100</xdr:colOff>
      <xdr:row>76</xdr:row>
      <xdr:rowOff>70293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988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61422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09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156311</xdr:rowOff>
    </xdr:from>
    <xdr:to>
      <xdr:col>107</xdr:col>
      <xdr:colOff>50800</xdr:colOff>
      <xdr:row>75</xdr:row>
      <xdr:rowOff>61843</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2843611"/>
          <a:ext cx="889000" cy="7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142107</xdr:rowOff>
    </xdr:from>
    <xdr:to>
      <xdr:col>107</xdr:col>
      <xdr:colOff>101600</xdr:colOff>
      <xdr:row>76</xdr:row>
      <xdr:rowOff>72256</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008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63383</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09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156311</xdr:rowOff>
    </xdr:from>
    <xdr:to>
      <xdr:col>102</xdr:col>
      <xdr:colOff>114300</xdr:colOff>
      <xdr:row>75</xdr:row>
      <xdr:rowOff>151701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843611"/>
          <a:ext cx="889000" cy="16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125914</xdr:rowOff>
    </xdr:from>
    <xdr:to>
      <xdr:col>102</xdr:col>
      <xdr:colOff>165100</xdr:colOff>
      <xdr:row>76</xdr:row>
      <xdr:rowOff>56065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84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47192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07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21082</xdr:rowOff>
    </xdr:from>
    <xdr:to>
      <xdr:col>98</xdr:col>
      <xdr:colOff>38100</xdr:colOff>
      <xdr:row>75</xdr:row>
      <xdr:rowOff>122682</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87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139209</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65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150241</xdr:rowOff>
    </xdr:from>
    <xdr:to>
      <xdr:col>116</xdr:col>
      <xdr:colOff>114300</xdr:colOff>
      <xdr:row>75</xdr:row>
      <xdr:rowOff>80391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83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1668</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68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75279</xdr:rowOff>
    </xdr:from>
    <xdr:to>
      <xdr:col>112</xdr:col>
      <xdr:colOff>38100</xdr:colOff>
      <xdr:row>75</xdr:row>
      <xdr:rowOff>5429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76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21956</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53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11043</xdr:rowOff>
    </xdr:from>
    <xdr:to>
      <xdr:col>107</xdr:col>
      <xdr:colOff>101600</xdr:colOff>
      <xdr:row>75</xdr:row>
      <xdr:rowOff>112643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86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129170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64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105511</xdr:rowOff>
    </xdr:from>
    <xdr:to>
      <xdr:col>102</xdr:col>
      <xdr:colOff>165100</xdr:colOff>
      <xdr:row>75</xdr:row>
      <xdr:rowOff>35661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79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52188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56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100902</xdr:rowOff>
    </xdr:from>
    <xdr:to>
      <xdr:col>98</xdr:col>
      <xdr:colOff>38100</xdr:colOff>
      <xdr:row>76</xdr:row>
      <xdr:rowOff>31052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95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22178</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05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令和</a:t>
          </a:r>
          <a:r>
            <a:rPr kumimoji="1" lang="en-US" altLang="ja-JP" sz="1300" baseline="0">
              <a:latin typeface="ＭＳ Ｐゴシック" panose="020B0600070205080204" pitchFamily="50" charset="-128"/>
              <a:ea typeface="ＭＳ Ｐゴシック" panose="020B0600070205080204" pitchFamily="50" charset="-128"/>
            </a:rPr>
            <a:t>5</a:t>
          </a:r>
          <a:r>
            <a:rPr kumimoji="1" lang="ja-JP" altLang="en-US" sz="1300" baseline="0">
              <a:latin typeface="ＭＳ Ｐゴシック" panose="020B0600070205080204" pitchFamily="50" charset="-128"/>
              <a:ea typeface="ＭＳ Ｐゴシック" panose="020B0600070205080204" pitchFamily="50" charset="-128"/>
            </a:rPr>
            <a:t>年度の住民一人あたり歳出決算額は</a:t>
          </a:r>
          <a:r>
            <a:rPr kumimoji="1" lang="en-US" altLang="ja-JP" sz="1300" baseline="0">
              <a:latin typeface="ＭＳ Ｐゴシック" panose="020B0600070205080204" pitchFamily="50" charset="-128"/>
              <a:ea typeface="ＭＳ Ｐゴシック" panose="020B0600070205080204" pitchFamily="50" charset="-128"/>
            </a:rPr>
            <a:t>863</a:t>
          </a:r>
          <a:r>
            <a:rPr kumimoji="1" lang="ja-JP" altLang="en-US" sz="1300" baseline="0">
              <a:latin typeface="ＭＳ Ｐゴシック" panose="020B0600070205080204" pitchFamily="50" charset="-128"/>
              <a:ea typeface="ＭＳ Ｐゴシック" panose="020B0600070205080204" pitchFamily="50" charset="-128"/>
            </a:rPr>
            <a:t>千円であり、対前年度比で</a:t>
          </a:r>
          <a:r>
            <a:rPr kumimoji="1" lang="en-US" altLang="ja-JP" sz="1300" baseline="0">
              <a:latin typeface="ＭＳ Ｐゴシック" panose="020B0600070205080204" pitchFamily="50" charset="-128"/>
              <a:ea typeface="ＭＳ Ｐゴシック" panose="020B0600070205080204" pitchFamily="50" charset="-128"/>
            </a:rPr>
            <a:t>116</a:t>
          </a:r>
          <a:r>
            <a:rPr kumimoji="1" lang="ja-JP" altLang="en-US" sz="1300" baseline="0">
              <a:latin typeface="ＭＳ Ｐゴシック" panose="020B0600070205080204" pitchFamily="50" charset="-128"/>
              <a:ea typeface="ＭＳ Ｐゴシック" panose="020B0600070205080204" pitchFamily="50" charset="-128"/>
            </a:rPr>
            <a:t>千円の減少となった。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主な減少要因は、有和中学校建設事業や新都市公園整備事業等の大型事業が完工したことなどにより普通建設事業費が一人あたり</a:t>
          </a:r>
          <a:r>
            <a:rPr kumimoji="1" lang="en-US" altLang="ja-JP" sz="1300" baseline="0">
              <a:latin typeface="ＭＳ Ｐゴシック" panose="020B0600070205080204" pitchFamily="50" charset="-128"/>
              <a:ea typeface="ＭＳ Ｐゴシック" panose="020B0600070205080204" pitchFamily="50" charset="-128"/>
            </a:rPr>
            <a:t>166</a:t>
          </a:r>
          <a:r>
            <a:rPr kumimoji="1" lang="ja-JP" altLang="en-US" sz="1300" baseline="0">
              <a:latin typeface="ＭＳ Ｐゴシック" panose="020B0600070205080204" pitchFamily="50" charset="-128"/>
              <a:ea typeface="ＭＳ Ｐゴシック" panose="020B0600070205080204" pitchFamily="50" charset="-128"/>
            </a:rPr>
            <a:t>千円となり、対前年度比で</a:t>
          </a:r>
          <a:r>
            <a:rPr kumimoji="1" lang="en-US" altLang="ja-JP" sz="1300" baseline="0">
              <a:latin typeface="ＭＳ Ｐゴシック" panose="020B0600070205080204" pitchFamily="50" charset="-128"/>
              <a:ea typeface="ＭＳ Ｐゴシック" panose="020B0600070205080204" pitchFamily="50" charset="-128"/>
            </a:rPr>
            <a:t>128</a:t>
          </a:r>
          <a:r>
            <a:rPr kumimoji="1" lang="ja-JP" altLang="en-US" sz="1300" baseline="0">
              <a:latin typeface="ＭＳ Ｐゴシック" panose="020B0600070205080204" pitchFamily="50" charset="-128"/>
              <a:ea typeface="ＭＳ Ｐゴシック" panose="020B0600070205080204" pitchFamily="50" charset="-128"/>
            </a:rPr>
            <a:t>千円減少したことによる。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また、令和</a:t>
          </a:r>
          <a:r>
            <a:rPr kumimoji="1" lang="en-US" altLang="ja-JP" sz="1300" baseline="0">
              <a:latin typeface="ＭＳ Ｐゴシック" panose="020B0600070205080204" pitchFamily="50" charset="-128"/>
              <a:ea typeface="ＭＳ Ｐゴシック" panose="020B0600070205080204" pitchFamily="50" charset="-128"/>
            </a:rPr>
            <a:t>5</a:t>
          </a:r>
          <a:r>
            <a:rPr kumimoji="1" lang="ja-JP" altLang="en-US" sz="1300" baseline="0">
              <a:latin typeface="ＭＳ Ｐゴシック" panose="020B0600070205080204" pitchFamily="50" charset="-128"/>
              <a:ea typeface="ＭＳ Ｐゴシック" panose="020B0600070205080204" pitchFamily="50" charset="-128"/>
            </a:rPr>
            <a:t>年</a:t>
          </a:r>
          <a:r>
            <a:rPr kumimoji="1" lang="en-US" altLang="ja-JP" sz="1300" baseline="0">
              <a:latin typeface="ＭＳ Ｐゴシック" panose="020B0600070205080204" pitchFamily="50" charset="-128"/>
              <a:ea typeface="ＭＳ Ｐゴシック" panose="020B0600070205080204" pitchFamily="50" charset="-128"/>
            </a:rPr>
            <a:t>6</a:t>
          </a:r>
          <a:r>
            <a:rPr kumimoji="1" lang="ja-JP" altLang="en-US" sz="1300" baseline="0">
              <a:latin typeface="ＭＳ Ｐゴシック" panose="020B0600070205080204" pitchFamily="50" charset="-128"/>
              <a:ea typeface="ＭＳ Ｐゴシック" panose="020B0600070205080204" pitchFamily="50" charset="-128"/>
            </a:rPr>
            <a:t>月豪雨及び台風第</a:t>
          </a:r>
          <a:r>
            <a:rPr kumimoji="1" lang="en-US" altLang="ja-JP" sz="1300" baseline="0">
              <a:latin typeface="ＭＳ Ｐゴシック" panose="020B0600070205080204" pitchFamily="50" charset="-128"/>
              <a:ea typeface="ＭＳ Ｐゴシック" panose="020B0600070205080204" pitchFamily="50" charset="-128"/>
            </a:rPr>
            <a:t>2</a:t>
          </a:r>
          <a:r>
            <a:rPr kumimoji="1" lang="ja-JP" altLang="en-US" sz="1300" baseline="0">
              <a:latin typeface="ＭＳ Ｐゴシック" panose="020B0600070205080204" pitchFamily="50" charset="-128"/>
              <a:ea typeface="ＭＳ Ｐゴシック" panose="020B0600070205080204" pitchFamily="50" charset="-128"/>
            </a:rPr>
            <a:t>号の被災により、災害復旧事業費が住民一人あたり、</a:t>
          </a:r>
          <a:r>
            <a:rPr kumimoji="1" lang="en-US" altLang="ja-JP" sz="1300" baseline="0">
              <a:latin typeface="ＭＳ Ｐゴシック" panose="020B0600070205080204" pitchFamily="50" charset="-128"/>
              <a:ea typeface="ＭＳ Ｐゴシック" panose="020B0600070205080204" pitchFamily="50" charset="-128"/>
            </a:rPr>
            <a:t>7</a:t>
          </a:r>
          <a:r>
            <a:rPr kumimoji="1" lang="ja-JP" altLang="en-US" sz="1300" baseline="0">
              <a:latin typeface="ＭＳ Ｐゴシック" panose="020B0600070205080204" pitchFamily="50" charset="-128"/>
              <a:ea typeface="ＭＳ Ｐゴシック" panose="020B0600070205080204" pitchFamily="50" charset="-128"/>
            </a:rPr>
            <a:t>千円増加した。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積立金については、ふるさと応援寄付金が前年度に比べ減少はしたものの、一人あたりの積立金は類似団体平均を上回っている。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25,721
25,541
36.83
22,853,404
22,194,157
582,629
7,560,843
13,872,023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93409</xdr:rowOff>
    </xdr:from>
    <xdr:to>
      <xdr:col>24</xdr:col>
      <xdr:colOff>62865</xdr:colOff>
      <xdr:row>37</xdr:row>
      <xdr:rowOff>167322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36909"/>
          <a:ext cx="1270" cy="1274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171149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14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167322</xdr:rowOff>
    </xdr:from>
    <xdr:to>
      <xdr:col>24</xdr:col>
      <xdr:colOff>152400</xdr:colOff>
      <xdr:row>37</xdr:row>
      <xdr:rowOff>167322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1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40086</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12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93409</xdr:rowOff>
    </xdr:from>
    <xdr:to>
      <xdr:col>24</xdr:col>
      <xdr:colOff>152400</xdr:colOff>
      <xdr:row>30</xdr:row>
      <xdr:rowOff>93409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36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75883</xdr:rowOff>
    </xdr:from>
    <xdr:to>
      <xdr:col>24</xdr:col>
      <xdr:colOff>63500</xdr:colOff>
      <xdr:row>34</xdr:row>
      <xdr:rowOff>76264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05183"/>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82567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83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104140</xdr:rowOff>
    </xdr:from>
    <xdr:to>
      <xdr:col>24</xdr:col>
      <xdr:colOff>114300</xdr:colOff>
      <xdr:row>36</xdr:row>
      <xdr:rowOff>34290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76264</xdr:rowOff>
    </xdr:from>
    <xdr:to>
      <xdr:col>19</xdr:col>
      <xdr:colOff>177800</xdr:colOff>
      <xdr:row>34</xdr:row>
      <xdr:rowOff>78359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05564"/>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99759</xdr:rowOff>
    </xdr:from>
    <xdr:to>
      <xdr:col>20</xdr:col>
      <xdr:colOff>38100</xdr:colOff>
      <xdr:row>36</xdr:row>
      <xdr:rowOff>29909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21036</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93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61404</xdr:rowOff>
    </xdr:from>
    <xdr:to>
      <xdr:col>15</xdr:col>
      <xdr:colOff>50800</xdr:colOff>
      <xdr:row>34</xdr:row>
      <xdr:rowOff>78359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890704"/>
          <a:ext cx="889000" cy="1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123761</xdr:rowOff>
    </xdr:from>
    <xdr:to>
      <xdr:col>15</xdr:col>
      <xdr:colOff>101600</xdr:colOff>
      <xdr:row>36</xdr:row>
      <xdr:rowOff>53911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45038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17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61404</xdr:rowOff>
    </xdr:from>
    <xdr:to>
      <xdr:col>10</xdr:col>
      <xdr:colOff>114300</xdr:colOff>
      <xdr:row>34</xdr:row>
      <xdr:rowOff>170942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890704"/>
          <a:ext cx="889000" cy="109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118237</xdr:rowOff>
    </xdr:from>
    <xdr:to>
      <xdr:col>10</xdr:col>
      <xdr:colOff>165100</xdr:colOff>
      <xdr:row>36</xdr:row>
      <xdr:rowOff>48387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39514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98425</xdr:rowOff>
    </xdr:from>
    <xdr:to>
      <xdr:col>6</xdr:col>
      <xdr:colOff>38100</xdr:colOff>
      <xdr:row>36</xdr:row>
      <xdr:rowOff>28575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19702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25083</xdr:rowOff>
    </xdr:from>
    <xdr:to>
      <xdr:col>24</xdr:col>
      <xdr:colOff>114300</xdr:colOff>
      <xdr:row>34</xdr:row>
      <xdr:rowOff>126683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5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47960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0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25464</xdr:rowOff>
    </xdr:from>
    <xdr:to>
      <xdr:col>20</xdr:col>
      <xdr:colOff>38100</xdr:colOff>
      <xdr:row>34</xdr:row>
      <xdr:rowOff>127064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5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143591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29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27559</xdr:rowOff>
    </xdr:from>
    <xdr:to>
      <xdr:col>15</xdr:col>
      <xdr:colOff>101600</xdr:colOff>
      <xdr:row>34</xdr:row>
      <xdr:rowOff>129159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5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145686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32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10604</xdr:rowOff>
    </xdr:from>
    <xdr:to>
      <xdr:col>10</xdr:col>
      <xdr:colOff>165100</xdr:colOff>
      <xdr:row>34</xdr:row>
      <xdr:rowOff>112204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3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128731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15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120142</xdr:rowOff>
    </xdr:from>
    <xdr:to>
      <xdr:col>6</xdr:col>
      <xdr:colOff>38100</xdr:colOff>
      <xdr:row>35</xdr:row>
      <xdr:rowOff>50292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4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66819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24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42271</xdr:rowOff>
    </xdr:from>
    <xdr:to>
      <xdr:col>24</xdr:col>
      <xdr:colOff>62865</xdr:colOff>
      <xdr:row>57</xdr:row>
      <xdr:rowOff>103069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86221"/>
          <a:ext cx="1270" cy="1089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106896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87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103069</xdr:rowOff>
    </xdr:from>
    <xdr:to>
      <xdr:col>24</xdr:col>
      <xdr:colOff>152400</xdr:colOff>
      <xdr:row>57</xdr:row>
      <xdr:rowOff>103069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75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160398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61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42271</xdr:rowOff>
    </xdr:from>
    <xdr:to>
      <xdr:col>24</xdr:col>
      <xdr:colOff>152400</xdr:colOff>
      <xdr:row>51</xdr:row>
      <xdr:rowOff>42271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86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49883</xdr:rowOff>
    </xdr:from>
    <xdr:to>
      <xdr:col>24</xdr:col>
      <xdr:colOff>63500</xdr:colOff>
      <xdr:row>56</xdr:row>
      <xdr:rowOff>118463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651083"/>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103456</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3617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80579</xdr:rowOff>
    </xdr:from>
    <xdr:to>
      <xdr:col>24</xdr:col>
      <xdr:colOff>114300</xdr:colOff>
      <xdr:row>56</xdr:row>
      <xdr:rowOff>10729</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1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118463</xdr:rowOff>
    </xdr:from>
    <xdr:to>
      <xdr:col>19</xdr:col>
      <xdr:colOff>177800</xdr:colOff>
      <xdr:row>56</xdr:row>
      <xdr:rowOff>127684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719663"/>
          <a:ext cx="889000" cy="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66488</xdr:rowOff>
    </xdr:from>
    <xdr:to>
      <xdr:col>20</xdr:col>
      <xdr:colOff>38100</xdr:colOff>
      <xdr:row>55</xdr:row>
      <xdr:rowOff>168088</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4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13165</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27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113539</xdr:rowOff>
    </xdr:from>
    <xdr:to>
      <xdr:col>15</xdr:col>
      <xdr:colOff>50800</xdr:colOff>
      <xdr:row>56</xdr:row>
      <xdr:rowOff>127684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8686039"/>
          <a:ext cx="889000" cy="104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37451</xdr:rowOff>
    </xdr:from>
    <xdr:to>
      <xdr:col>15</xdr:col>
      <xdr:colOff>101600</xdr:colOff>
      <xdr:row>55</xdr:row>
      <xdr:rowOff>139051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4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155578</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24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113539</xdr:rowOff>
    </xdr:from>
    <xdr:to>
      <xdr:col>10</xdr:col>
      <xdr:colOff>114300</xdr:colOff>
      <xdr:row>53</xdr:row>
      <xdr:rowOff>166437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8686039"/>
          <a:ext cx="889000" cy="56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52</xdr:row>
      <xdr:rowOff>168622</xdr:rowOff>
    </xdr:from>
    <xdr:to>
      <xdr:col>10</xdr:col>
      <xdr:colOff>165100</xdr:colOff>
      <xdr:row>53</xdr:row>
      <xdr:rowOff>98772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08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89899</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176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99370</xdr:rowOff>
    </xdr:from>
    <xdr:to>
      <xdr:col>6</xdr:col>
      <xdr:colOff>38100</xdr:colOff>
      <xdr:row>56</xdr:row>
      <xdr:rowOff>29520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5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20647</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62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170533</xdr:rowOff>
    </xdr:from>
    <xdr:to>
      <xdr:col>24</xdr:col>
      <xdr:colOff>114300</xdr:colOff>
      <xdr:row>56</xdr:row>
      <xdr:rowOff>100683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0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148960</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57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67663</xdr:rowOff>
    </xdr:from>
    <xdr:to>
      <xdr:col>20</xdr:col>
      <xdr:colOff>38100</xdr:colOff>
      <xdr:row>56</xdr:row>
      <xdr:rowOff>169263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6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160390</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6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76884</xdr:rowOff>
    </xdr:from>
    <xdr:to>
      <xdr:col>15</xdr:col>
      <xdr:colOff>101600</xdr:colOff>
      <xdr:row>57</xdr:row>
      <xdr:rowOff>7034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7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169611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77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62739</xdr:rowOff>
    </xdr:from>
    <xdr:to>
      <xdr:col>10</xdr:col>
      <xdr:colOff>165100</xdr:colOff>
      <xdr:row>50</xdr:row>
      <xdr:rowOff>164339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863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9416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8410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115637</xdr:rowOff>
    </xdr:from>
    <xdr:to>
      <xdr:col>6</xdr:col>
      <xdr:colOff>38100</xdr:colOff>
      <xdr:row>54</xdr:row>
      <xdr:rowOff>45787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20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62314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8977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145165</xdr:rowOff>
    </xdr:from>
    <xdr:to>
      <xdr:col>24</xdr:col>
      <xdr:colOff>62865</xdr:colOff>
      <xdr:row>78</xdr:row>
      <xdr:rowOff>78087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5215"/>
          <a:ext cx="1270" cy="1475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81914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5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78087</xdr:rowOff>
    </xdr:from>
    <xdr:to>
      <xdr:col>24</xdr:col>
      <xdr:colOff>152400</xdr:colOff>
      <xdr:row>78</xdr:row>
      <xdr:rowOff>78087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51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91842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5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273,248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145165</xdr:rowOff>
    </xdr:from>
    <xdr:to>
      <xdr:col>24</xdr:col>
      <xdr:colOff>152400</xdr:colOff>
      <xdr:row>69</xdr:row>
      <xdr:rowOff>145165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5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82942</xdr:rowOff>
    </xdr:from>
    <xdr:to>
      <xdr:col>24</xdr:col>
      <xdr:colOff>63500</xdr:colOff>
      <xdr:row>74</xdr:row>
      <xdr:rowOff>140343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427342"/>
          <a:ext cx="838200" cy="400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31034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183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52607</xdr:rowOff>
    </xdr:from>
    <xdr:to>
      <xdr:col>24</xdr:col>
      <xdr:colOff>114300</xdr:colOff>
      <xdr:row>74</xdr:row>
      <xdr:rowOff>154207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73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128422</xdr:rowOff>
    </xdr:from>
    <xdr:to>
      <xdr:col>19</xdr:col>
      <xdr:colOff>177800</xdr:colOff>
      <xdr:row>74</xdr:row>
      <xdr:rowOff>140343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815722"/>
          <a:ext cx="889000" cy="1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16510</xdr:rowOff>
    </xdr:from>
    <xdr:to>
      <xdr:col>20</xdr:col>
      <xdr:colOff>38100</xdr:colOff>
      <xdr:row>75</xdr:row>
      <xdr:rowOff>118110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7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109237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6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128422</xdr:rowOff>
    </xdr:from>
    <xdr:to>
      <xdr:col>15</xdr:col>
      <xdr:colOff>50800</xdr:colOff>
      <xdr:row>76</xdr:row>
      <xdr:rowOff>32759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815722"/>
          <a:ext cx="889000" cy="24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77024</xdr:rowOff>
    </xdr:from>
    <xdr:to>
      <xdr:col>15</xdr:col>
      <xdr:colOff>101600</xdr:colOff>
      <xdr:row>75</xdr:row>
      <xdr:rowOff>7174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76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23701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53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32759</xdr:rowOff>
    </xdr:from>
    <xdr:to>
      <xdr:col>10</xdr:col>
      <xdr:colOff>114300</xdr:colOff>
      <xdr:row>77</xdr:row>
      <xdr:rowOff>20644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062959"/>
          <a:ext cx="889000" cy="15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78167</xdr:rowOff>
    </xdr:from>
    <xdr:to>
      <xdr:col>10</xdr:col>
      <xdr:colOff>165100</xdr:colOff>
      <xdr:row>76</xdr:row>
      <xdr:rowOff>8316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369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24844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12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150470</xdr:rowOff>
    </xdr:from>
    <xdr:to>
      <xdr:col>6</xdr:col>
      <xdr:colOff>38100</xdr:colOff>
      <xdr:row>76</xdr:row>
      <xdr:rowOff>80620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97147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78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32142</xdr:rowOff>
    </xdr:from>
    <xdr:to>
      <xdr:col>24</xdr:col>
      <xdr:colOff>114300</xdr:colOff>
      <xdr:row>72</xdr:row>
      <xdr:rowOff>133742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37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55019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227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89543</xdr:rowOff>
    </xdr:from>
    <xdr:to>
      <xdr:col>20</xdr:col>
      <xdr:colOff>38100</xdr:colOff>
      <xdr:row>75</xdr:row>
      <xdr:rowOff>19693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77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36220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552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77622</xdr:rowOff>
    </xdr:from>
    <xdr:to>
      <xdr:col>15</xdr:col>
      <xdr:colOff>101600</xdr:colOff>
      <xdr:row>75</xdr:row>
      <xdr:rowOff>7772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76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170349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85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153409</xdr:rowOff>
    </xdr:from>
    <xdr:to>
      <xdr:col>10</xdr:col>
      <xdr:colOff>165100</xdr:colOff>
      <xdr:row>76</xdr:row>
      <xdr:rowOff>83559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1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74686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104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141294</xdr:rowOff>
    </xdr:from>
    <xdr:to>
      <xdr:col>6</xdr:col>
      <xdr:colOff>38100</xdr:colOff>
      <xdr:row>77</xdr:row>
      <xdr:rowOff>71444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7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62571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26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132042</xdr:rowOff>
    </xdr:from>
    <xdr:to>
      <xdr:col>24</xdr:col>
      <xdr:colOff>62865</xdr:colOff>
      <xdr:row>98</xdr:row>
      <xdr:rowOff>12655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91092"/>
          <a:ext cx="1270" cy="1423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16482</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81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12655</xdr:rowOff>
    </xdr:from>
    <xdr:to>
      <xdr:col>24</xdr:col>
      <xdr:colOff>152400</xdr:colOff>
      <xdr:row>98</xdr:row>
      <xdr:rowOff>12655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81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78719</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66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132042</xdr:rowOff>
    </xdr:from>
    <xdr:to>
      <xdr:col>24</xdr:col>
      <xdr:colOff>152400</xdr:colOff>
      <xdr:row>89</xdr:row>
      <xdr:rowOff>132042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9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89</xdr:row>
      <xdr:rowOff>132042</xdr:rowOff>
    </xdr:from>
    <xdr:to>
      <xdr:col>24</xdr:col>
      <xdr:colOff>63500</xdr:colOff>
      <xdr:row>93</xdr:row>
      <xdr:rowOff>24791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5391092"/>
          <a:ext cx="838200" cy="57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108132</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224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129705</xdr:rowOff>
    </xdr:from>
    <xdr:to>
      <xdr:col>24</xdr:col>
      <xdr:colOff>114300</xdr:colOff>
      <xdr:row>95</xdr:row>
      <xdr:rowOff>59855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2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24791</xdr:rowOff>
    </xdr:from>
    <xdr:to>
      <xdr:col>19</xdr:col>
      <xdr:colOff>177800</xdr:colOff>
      <xdr:row>94</xdr:row>
      <xdr:rowOff>47594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5969641"/>
          <a:ext cx="889000" cy="194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81871</xdr:rowOff>
    </xdr:from>
    <xdr:to>
      <xdr:col>20</xdr:col>
      <xdr:colOff>38100</xdr:colOff>
      <xdr:row>95</xdr:row>
      <xdr:rowOff>12021</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19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3148</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2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47594</xdr:rowOff>
    </xdr:from>
    <xdr:to>
      <xdr:col>15</xdr:col>
      <xdr:colOff>50800</xdr:colOff>
      <xdr:row>94</xdr:row>
      <xdr:rowOff>68396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163894"/>
          <a:ext cx="889000" cy="2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65373</xdr:rowOff>
    </xdr:from>
    <xdr:to>
      <xdr:col>15</xdr:col>
      <xdr:colOff>101600</xdr:colOff>
      <xdr:row>94</xdr:row>
      <xdr:rowOff>166973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181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158100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27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68396</xdr:rowOff>
    </xdr:from>
    <xdr:to>
      <xdr:col>10</xdr:col>
      <xdr:colOff>114300</xdr:colOff>
      <xdr:row>95</xdr:row>
      <xdr:rowOff>161474</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184696"/>
          <a:ext cx="889000" cy="26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23710</xdr:rowOff>
    </xdr:from>
    <xdr:to>
      <xdr:col>10</xdr:col>
      <xdr:colOff>165100</xdr:colOff>
      <xdr:row>95</xdr:row>
      <xdr:rowOff>125310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116437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40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101416</xdr:rowOff>
    </xdr:from>
    <xdr:to>
      <xdr:col>6</xdr:col>
      <xdr:colOff>38100</xdr:colOff>
      <xdr:row>96</xdr:row>
      <xdr:rowOff>31566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38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48093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16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81242</xdr:rowOff>
    </xdr:from>
    <xdr:to>
      <xdr:col>24</xdr:col>
      <xdr:colOff>114300</xdr:colOff>
      <xdr:row>90</xdr:row>
      <xdr:rowOff>11392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534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34269</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5293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145441</xdr:rowOff>
    </xdr:from>
    <xdr:to>
      <xdr:col>20</xdr:col>
      <xdr:colOff>38100</xdr:colOff>
      <xdr:row>93</xdr:row>
      <xdr:rowOff>75591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591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92118</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569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168244</xdr:rowOff>
    </xdr:from>
    <xdr:to>
      <xdr:col>15</xdr:col>
      <xdr:colOff>101600</xdr:colOff>
      <xdr:row>94</xdr:row>
      <xdr:rowOff>98394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11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114921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588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17596</xdr:rowOff>
    </xdr:from>
    <xdr:to>
      <xdr:col>10</xdr:col>
      <xdr:colOff>165100</xdr:colOff>
      <xdr:row>94</xdr:row>
      <xdr:rowOff>119196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13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135723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590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110674</xdr:rowOff>
    </xdr:from>
    <xdr:to>
      <xdr:col>6</xdr:col>
      <xdr:colOff>38100</xdr:colOff>
      <xdr:row>96</xdr:row>
      <xdr:rowOff>40824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3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31951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49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76019</xdr:rowOff>
    </xdr:from>
    <xdr:to>
      <xdr:col>54</xdr:col>
      <xdr:colOff>189865</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219519"/>
          <a:ext cx="127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22696</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9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76019</xdr:rowOff>
    </xdr:from>
    <xdr:to>
      <xdr:col>55</xdr:col>
      <xdr:colOff>88900</xdr:colOff>
      <xdr:row>30</xdr:row>
      <xdr:rowOff>76019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219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50708</xdr:rowOff>
    </xdr:from>
    <xdr:ext cx="469744"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394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27831</xdr:rowOff>
    </xdr:from>
    <xdr:to>
      <xdr:col>55</xdr:col>
      <xdr:colOff>50800</xdr:colOff>
      <xdr:row>38</xdr:row>
      <xdr:rowOff>129431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4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31424</xdr:rowOff>
    </xdr:from>
    <xdr:to>
      <xdr:col>50</xdr:col>
      <xdr:colOff>165100</xdr:colOff>
      <xdr:row>38</xdr:row>
      <xdr:rowOff>133024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149550</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04428" y="6321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17381</xdr:rowOff>
    </xdr:from>
    <xdr:to>
      <xdr:col>46</xdr:col>
      <xdr:colOff>38100</xdr:colOff>
      <xdr:row>38</xdr:row>
      <xdr:rowOff>118981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135508</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15428" y="630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51018</xdr:rowOff>
    </xdr:from>
    <xdr:to>
      <xdr:col>41</xdr:col>
      <xdr:colOff>101600</xdr:colOff>
      <xdr:row>38</xdr:row>
      <xdr:rowOff>152618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169145</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428" y="634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72898</xdr:rowOff>
    </xdr:from>
    <xdr:to>
      <xdr:col>36</xdr:col>
      <xdr:colOff>165100</xdr:colOff>
      <xdr:row>39</xdr:row>
      <xdr:rowOff>3048</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19575</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40145</xdr:rowOff>
    </xdr:from>
    <xdr:to>
      <xdr:col>54</xdr:col>
      <xdr:colOff>189865</xdr:colOff>
      <xdr:row>57</xdr:row>
      <xdr:rowOff>120097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612645"/>
          <a:ext cx="1270" cy="1280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123924</xdr:rowOff>
    </xdr:from>
    <xdr:ext cx="534377"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989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120097</xdr:rowOff>
    </xdr:from>
    <xdr:to>
      <xdr:col>55</xdr:col>
      <xdr:colOff>88900</xdr:colOff>
      <xdr:row>57</xdr:row>
      <xdr:rowOff>120097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989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158272</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38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81,226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40145</xdr:rowOff>
    </xdr:from>
    <xdr:to>
      <xdr:col>55</xdr:col>
      <xdr:colOff>88900</xdr:colOff>
      <xdr:row>50</xdr:row>
      <xdr:rowOff>40145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61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120097</xdr:rowOff>
    </xdr:from>
    <xdr:to>
      <xdr:col>55</xdr:col>
      <xdr:colOff>0</xdr:colOff>
      <xdr:row>58</xdr:row>
      <xdr:rowOff>1492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9892747"/>
          <a:ext cx="838200" cy="5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148620</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235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125743</xdr:rowOff>
    </xdr:from>
    <xdr:to>
      <xdr:col>55</xdr:col>
      <xdr:colOff>50800</xdr:colOff>
      <xdr:row>55</xdr:row>
      <xdr:rowOff>55893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38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21685</xdr:rowOff>
    </xdr:from>
    <xdr:to>
      <xdr:col>50</xdr:col>
      <xdr:colOff>114300</xdr:colOff>
      <xdr:row>58</xdr:row>
      <xdr:rowOff>1492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9451435"/>
          <a:ext cx="889000" cy="49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97072</xdr:rowOff>
    </xdr:from>
    <xdr:to>
      <xdr:col>50</xdr:col>
      <xdr:colOff>165100</xdr:colOff>
      <xdr:row>55</xdr:row>
      <xdr:rowOff>27222</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35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43749</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13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21685</xdr:rowOff>
    </xdr:from>
    <xdr:to>
      <xdr:col>45</xdr:col>
      <xdr:colOff>177800</xdr:colOff>
      <xdr:row>57</xdr:row>
      <xdr:rowOff>63405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9451435"/>
          <a:ext cx="889000" cy="38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73013</xdr:rowOff>
    </xdr:from>
    <xdr:to>
      <xdr:col>46</xdr:col>
      <xdr:colOff>38100</xdr:colOff>
      <xdr:row>55</xdr:row>
      <xdr:rowOff>3163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33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19690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10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11303</xdr:rowOff>
    </xdr:from>
    <xdr:to>
      <xdr:col>41</xdr:col>
      <xdr:colOff>50800</xdr:colOff>
      <xdr:row>57</xdr:row>
      <xdr:rowOff>63405</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6972300" y="9783953"/>
          <a:ext cx="889000" cy="5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62726</xdr:rowOff>
    </xdr:from>
    <xdr:to>
      <xdr:col>41</xdr:col>
      <xdr:colOff>101600</xdr:colOff>
      <xdr:row>54</xdr:row>
      <xdr:rowOff>164326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32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9403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09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82080</xdr:rowOff>
    </xdr:from>
    <xdr:to>
      <xdr:col>36</xdr:col>
      <xdr:colOff>165100</xdr:colOff>
      <xdr:row>55</xdr:row>
      <xdr:rowOff>12230</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34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28757</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11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69297</xdr:rowOff>
    </xdr:from>
    <xdr:to>
      <xdr:col>55</xdr:col>
      <xdr:colOff>50800</xdr:colOff>
      <xdr:row>57</xdr:row>
      <xdr:rowOff>170897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84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155674</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75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122142</xdr:rowOff>
    </xdr:from>
    <xdr:to>
      <xdr:col>50</xdr:col>
      <xdr:colOff>165100</xdr:colOff>
      <xdr:row>58</xdr:row>
      <xdr:rowOff>52292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89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43419</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998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142335</xdr:rowOff>
    </xdr:from>
    <xdr:to>
      <xdr:col>46</xdr:col>
      <xdr:colOff>38100</xdr:colOff>
      <xdr:row>55</xdr:row>
      <xdr:rowOff>72485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4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63612</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949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12605</xdr:rowOff>
    </xdr:from>
    <xdr:to>
      <xdr:col>41</xdr:col>
      <xdr:colOff>101600</xdr:colOff>
      <xdr:row>57</xdr:row>
      <xdr:rowOff>114205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7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105332</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987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131953</xdr:rowOff>
    </xdr:from>
    <xdr:to>
      <xdr:col>36</xdr:col>
      <xdr:colOff>165100</xdr:colOff>
      <xdr:row>57</xdr:row>
      <xdr:rowOff>62103</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73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53230</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982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14206</xdr:rowOff>
    </xdr:from>
    <xdr:to>
      <xdr:col>54</xdr:col>
      <xdr:colOff>189865</xdr:colOff>
      <xdr:row>79</xdr:row>
      <xdr:rowOff>2845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187156"/>
          <a:ext cx="1270" cy="1360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6672</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51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2845</xdr:rowOff>
    </xdr:from>
    <xdr:to>
      <xdr:col>55</xdr:col>
      <xdr:colOff>88900</xdr:colOff>
      <xdr:row>79</xdr:row>
      <xdr:rowOff>2845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4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132333</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962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183,969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14206</xdr:rowOff>
    </xdr:from>
    <xdr:to>
      <xdr:col>55</xdr:col>
      <xdr:colOff>88900</xdr:colOff>
      <xdr:row>71</xdr:row>
      <xdr:rowOff>14206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18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72050</xdr:rowOff>
    </xdr:from>
    <xdr:to>
      <xdr:col>55</xdr:col>
      <xdr:colOff>0</xdr:colOff>
      <xdr:row>71</xdr:row>
      <xdr:rowOff>14206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2073550"/>
          <a:ext cx="838200" cy="11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86521</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288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108094</xdr:rowOff>
    </xdr:from>
    <xdr:to>
      <xdr:col>55</xdr:col>
      <xdr:colOff>50800</xdr:colOff>
      <xdr:row>78</xdr:row>
      <xdr:rowOff>38244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30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72050</xdr:rowOff>
    </xdr:from>
    <xdr:to>
      <xdr:col>50</xdr:col>
      <xdr:colOff>114300</xdr:colOff>
      <xdr:row>70</xdr:row>
      <xdr:rowOff>120010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2073550"/>
          <a:ext cx="889000" cy="4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67991</xdr:rowOff>
    </xdr:from>
    <xdr:to>
      <xdr:col>50</xdr:col>
      <xdr:colOff>165100</xdr:colOff>
      <xdr:row>77</xdr:row>
      <xdr:rowOff>169591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26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160718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36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120010</xdr:rowOff>
    </xdr:from>
    <xdr:to>
      <xdr:col>45</xdr:col>
      <xdr:colOff>177800</xdr:colOff>
      <xdr:row>78</xdr:row>
      <xdr:rowOff>5832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2121510"/>
          <a:ext cx="889000" cy="125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155491</xdr:rowOff>
    </xdr:from>
    <xdr:to>
      <xdr:col>46</xdr:col>
      <xdr:colOff>38100</xdr:colOff>
      <xdr:row>78</xdr:row>
      <xdr:rowOff>85641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35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76768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44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5832</xdr:rowOff>
    </xdr:from>
    <xdr:to>
      <xdr:col>41</xdr:col>
      <xdr:colOff>50800</xdr:colOff>
      <xdr:row>78</xdr:row>
      <xdr:rowOff>165829</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378932"/>
          <a:ext cx="889000" cy="15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110030</xdr:rowOff>
    </xdr:from>
    <xdr:to>
      <xdr:col>41</xdr:col>
      <xdr:colOff>101600</xdr:colOff>
      <xdr:row>78</xdr:row>
      <xdr:rowOff>40180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3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56707</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08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12517</xdr:rowOff>
    </xdr:from>
    <xdr:to>
      <xdr:col>36</xdr:col>
      <xdr:colOff>165100</xdr:colOff>
      <xdr:row>78</xdr:row>
      <xdr:rowOff>114117</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3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130644</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1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134856</xdr:rowOff>
    </xdr:from>
    <xdr:to>
      <xdr:col>55</xdr:col>
      <xdr:colOff>50800</xdr:colOff>
      <xdr:row>71</xdr:row>
      <xdr:rowOff>65006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213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87883</xdr:rowOff>
    </xdr:from>
    <xdr:ext cx="599010"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2089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21250</xdr:rowOff>
    </xdr:from>
    <xdr:to>
      <xdr:col>50</xdr:col>
      <xdr:colOff>165100</xdr:colOff>
      <xdr:row>70</xdr:row>
      <xdr:rowOff>122850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202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68</xdr:row>
      <xdr:rowOff>139377</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39795" y="11797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69210</xdr:rowOff>
    </xdr:from>
    <xdr:to>
      <xdr:col>46</xdr:col>
      <xdr:colOff>38100</xdr:colOff>
      <xdr:row>70</xdr:row>
      <xdr:rowOff>170810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207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69</xdr:row>
      <xdr:rowOff>15887</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50795" y="11845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126482</xdr:rowOff>
    </xdr:from>
    <xdr:to>
      <xdr:col>41</xdr:col>
      <xdr:colOff>101600</xdr:colOff>
      <xdr:row>78</xdr:row>
      <xdr:rowOff>56632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32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47759</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342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115029</xdr:rowOff>
    </xdr:from>
    <xdr:to>
      <xdr:col>36</xdr:col>
      <xdr:colOff>165100</xdr:colOff>
      <xdr:row>79</xdr:row>
      <xdr:rowOff>45179</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4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36306</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58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15317</xdr:rowOff>
    </xdr:from>
    <xdr:to>
      <xdr:col>54</xdr:col>
      <xdr:colOff>189865</xdr:colOff>
      <xdr:row>98</xdr:row>
      <xdr:rowOff>148616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788717"/>
          <a:ext cx="1270" cy="1161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152443</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95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148616</xdr:rowOff>
    </xdr:from>
    <xdr:to>
      <xdr:col>55</xdr:col>
      <xdr:colOff>88900</xdr:colOff>
      <xdr:row>98</xdr:row>
      <xdr:rowOff>148616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50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133444</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563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126,794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15317</xdr:rowOff>
    </xdr:from>
    <xdr:to>
      <xdr:col>55</xdr:col>
      <xdr:colOff>88900</xdr:colOff>
      <xdr:row>92</xdr:row>
      <xdr:rowOff>15317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788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163398</xdr:rowOff>
    </xdr:from>
    <xdr:to>
      <xdr:col>55</xdr:col>
      <xdr:colOff>0</xdr:colOff>
      <xdr:row>96</xdr:row>
      <xdr:rowOff>32638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5593898"/>
          <a:ext cx="838200" cy="89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65854</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25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87427</xdr:rowOff>
    </xdr:from>
    <xdr:to>
      <xdr:col>55</xdr:col>
      <xdr:colOff>50800</xdr:colOff>
      <xdr:row>97</xdr:row>
      <xdr:rowOff>17577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4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163398</xdr:rowOff>
    </xdr:from>
    <xdr:to>
      <xdr:col>50</xdr:col>
      <xdr:colOff>114300</xdr:colOff>
      <xdr:row>97</xdr:row>
      <xdr:rowOff>43256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5593898"/>
          <a:ext cx="889000" cy="108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79781</xdr:rowOff>
    </xdr:from>
    <xdr:to>
      <xdr:col>50</xdr:col>
      <xdr:colOff>165100</xdr:colOff>
      <xdr:row>97</xdr:row>
      <xdr:rowOff>9931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1058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63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43256</xdr:rowOff>
    </xdr:from>
    <xdr:to>
      <xdr:col>45</xdr:col>
      <xdr:colOff>177800</xdr:colOff>
      <xdr:row>99</xdr:row>
      <xdr:rowOff>291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673906"/>
          <a:ext cx="889000" cy="29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120371</xdr:rowOff>
    </xdr:from>
    <xdr:to>
      <xdr:col>46</xdr:col>
      <xdr:colOff>38100</xdr:colOff>
      <xdr:row>97</xdr:row>
      <xdr:rowOff>50521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7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67048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5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291</xdr:rowOff>
    </xdr:from>
    <xdr:to>
      <xdr:col>41</xdr:col>
      <xdr:colOff>50800</xdr:colOff>
      <xdr:row>99</xdr:row>
      <xdr:rowOff>72910</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973841"/>
          <a:ext cx="889000" cy="7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77636</xdr:rowOff>
    </xdr:from>
    <xdr:to>
      <xdr:col>41</xdr:col>
      <xdr:colOff>101600</xdr:colOff>
      <xdr:row>95</xdr:row>
      <xdr:rowOff>7786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19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24313</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596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20993</xdr:rowOff>
    </xdr:from>
    <xdr:to>
      <xdr:col>36</xdr:col>
      <xdr:colOff>165100</xdr:colOff>
      <xdr:row>95</xdr:row>
      <xdr:rowOff>122593</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30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139120</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08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153288</xdr:rowOff>
    </xdr:from>
    <xdr:to>
      <xdr:col>55</xdr:col>
      <xdr:colOff>50800</xdr:colOff>
      <xdr:row>96</xdr:row>
      <xdr:rowOff>83438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44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4715</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29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112598</xdr:rowOff>
    </xdr:from>
    <xdr:to>
      <xdr:col>50</xdr:col>
      <xdr:colOff>165100</xdr:colOff>
      <xdr:row>91</xdr:row>
      <xdr:rowOff>42748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554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89</xdr:row>
      <xdr:rowOff>59275</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39795" y="15318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163906</xdr:rowOff>
    </xdr:from>
    <xdr:to>
      <xdr:col>46</xdr:col>
      <xdr:colOff>38100</xdr:colOff>
      <xdr:row>97</xdr:row>
      <xdr:rowOff>94056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62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85183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71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120941</xdr:rowOff>
    </xdr:from>
    <xdr:to>
      <xdr:col>41</xdr:col>
      <xdr:colOff>101600</xdr:colOff>
      <xdr:row>99</xdr:row>
      <xdr:rowOff>51091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92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42218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701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22110</xdr:rowOff>
    </xdr:from>
    <xdr:to>
      <xdr:col>36</xdr:col>
      <xdr:colOff>165100</xdr:colOff>
      <xdr:row>99</xdr:row>
      <xdr:rowOff>123710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99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114837</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708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139281</xdr:rowOff>
    </xdr:from>
    <xdr:to>
      <xdr:col>85</xdr:col>
      <xdr:colOff>126364</xdr:colOff>
      <xdr:row>37</xdr:row>
      <xdr:rowOff>144425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282781"/>
          <a:ext cx="1269" cy="1205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148252</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144425</xdr:rowOff>
    </xdr:from>
    <xdr:to>
      <xdr:col>86</xdr:col>
      <xdr:colOff>25400</xdr:colOff>
      <xdr:row>37</xdr:row>
      <xdr:rowOff>144425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488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85958</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05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139281</xdr:rowOff>
    </xdr:from>
    <xdr:to>
      <xdr:col>86</xdr:col>
      <xdr:colOff>25400</xdr:colOff>
      <xdr:row>30</xdr:row>
      <xdr:rowOff>139281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282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135852</xdr:rowOff>
    </xdr:from>
    <xdr:to>
      <xdr:col>85</xdr:col>
      <xdr:colOff>127000</xdr:colOff>
      <xdr:row>36</xdr:row>
      <xdr:rowOff>34011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5965152"/>
          <a:ext cx="838200" cy="24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57789</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58870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34912</xdr:rowOff>
    </xdr:from>
    <xdr:to>
      <xdr:col>85</xdr:col>
      <xdr:colOff>177800</xdr:colOff>
      <xdr:row>35</xdr:row>
      <xdr:rowOff>136512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0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135852</xdr:rowOff>
    </xdr:from>
    <xdr:to>
      <xdr:col>81</xdr:col>
      <xdr:colOff>50800</xdr:colOff>
      <xdr:row>35</xdr:row>
      <xdr:rowOff>4788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5965152"/>
          <a:ext cx="8890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97168</xdr:rowOff>
    </xdr:from>
    <xdr:to>
      <xdr:col>81</xdr:col>
      <xdr:colOff>101600</xdr:colOff>
      <xdr:row>36</xdr:row>
      <xdr:rowOff>27318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09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18445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19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4788</xdr:rowOff>
    </xdr:from>
    <xdr:to>
      <xdr:col>76</xdr:col>
      <xdr:colOff>114300</xdr:colOff>
      <xdr:row>37</xdr:row>
      <xdr:rowOff>29172</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005538"/>
          <a:ext cx="889000" cy="36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61125</xdr:rowOff>
    </xdr:from>
    <xdr:to>
      <xdr:col>76</xdr:col>
      <xdr:colOff>165100</xdr:colOff>
      <xdr:row>35</xdr:row>
      <xdr:rowOff>162725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06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153852</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15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149568</xdr:rowOff>
    </xdr:from>
    <xdr:to>
      <xdr:col>71</xdr:col>
      <xdr:colOff>177800</xdr:colOff>
      <xdr:row>37</xdr:row>
      <xdr:rowOff>29172</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2814300" y="6321768"/>
          <a:ext cx="8890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153365</xdr:rowOff>
    </xdr:from>
    <xdr:to>
      <xdr:col>72</xdr:col>
      <xdr:colOff>38100</xdr:colOff>
      <xdr:row>35</xdr:row>
      <xdr:rowOff>83515</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598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100042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575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53086</xdr:rowOff>
    </xdr:from>
    <xdr:to>
      <xdr:col>67</xdr:col>
      <xdr:colOff>101600</xdr:colOff>
      <xdr:row>35</xdr:row>
      <xdr:rowOff>154686</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05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171213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58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154661</xdr:rowOff>
    </xdr:from>
    <xdr:to>
      <xdr:col>85</xdr:col>
      <xdr:colOff>177800</xdr:colOff>
      <xdr:row>36</xdr:row>
      <xdr:rowOff>84811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15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133088</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13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85052</xdr:rowOff>
    </xdr:from>
    <xdr:to>
      <xdr:col>81</xdr:col>
      <xdr:colOff>101600</xdr:colOff>
      <xdr:row>35</xdr:row>
      <xdr:rowOff>15202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591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31729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568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125438</xdr:rowOff>
    </xdr:from>
    <xdr:to>
      <xdr:col>76</xdr:col>
      <xdr:colOff>165100</xdr:colOff>
      <xdr:row>35</xdr:row>
      <xdr:rowOff>55588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595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72115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572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149822</xdr:rowOff>
    </xdr:from>
    <xdr:to>
      <xdr:col>72</xdr:col>
      <xdr:colOff>38100</xdr:colOff>
      <xdr:row>37</xdr:row>
      <xdr:rowOff>79972</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32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71099</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41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98768</xdr:rowOff>
    </xdr:from>
    <xdr:to>
      <xdr:col>67</xdr:col>
      <xdr:colOff>101600</xdr:colOff>
      <xdr:row>37</xdr:row>
      <xdr:rowOff>28918</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27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20045</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36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84598</xdr:rowOff>
    </xdr:from>
    <xdr:to>
      <xdr:col>85</xdr:col>
      <xdr:colOff>126364</xdr:colOff>
      <xdr:row>59</xdr:row>
      <xdr:rowOff>23187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9342898"/>
          <a:ext cx="1269" cy="795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27014</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14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23187</xdr:rowOff>
    </xdr:from>
    <xdr:to>
      <xdr:col>86</xdr:col>
      <xdr:colOff>25400</xdr:colOff>
      <xdr:row>59</xdr:row>
      <xdr:rowOff>23187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138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31275</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911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54</xdr:row>
      <xdr:rowOff>84598</xdr:rowOff>
    </xdr:from>
    <xdr:to>
      <xdr:col>86</xdr:col>
      <xdr:colOff>25400</xdr:colOff>
      <xdr:row>54</xdr:row>
      <xdr:rowOff>84598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342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152328</xdr:rowOff>
    </xdr:from>
    <xdr:to>
      <xdr:col>85</xdr:col>
      <xdr:colOff>127000</xdr:colOff>
      <xdr:row>56</xdr:row>
      <xdr:rowOff>168988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8724828"/>
          <a:ext cx="838200" cy="1045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37471</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810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59044</xdr:rowOff>
    </xdr:from>
    <xdr:to>
      <xdr:col>85</xdr:col>
      <xdr:colOff>177800</xdr:colOff>
      <xdr:row>57</xdr:row>
      <xdr:rowOff>160644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83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152328</xdr:rowOff>
    </xdr:from>
    <xdr:to>
      <xdr:col>81</xdr:col>
      <xdr:colOff>50800</xdr:colOff>
      <xdr:row>55</xdr:row>
      <xdr:rowOff>114307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8724828"/>
          <a:ext cx="889000" cy="81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157845</xdr:rowOff>
    </xdr:from>
    <xdr:to>
      <xdr:col>81</xdr:col>
      <xdr:colOff>101600</xdr:colOff>
      <xdr:row>57</xdr:row>
      <xdr:rowOff>87995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79122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85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114307</xdr:rowOff>
    </xdr:from>
    <xdr:to>
      <xdr:col>76</xdr:col>
      <xdr:colOff>114300</xdr:colOff>
      <xdr:row>57</xdr:row>
      <xdr:rowOff>151779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544057"/>
          <a:ext cx="889000" cy="38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110498</xdr:rowOff>
    </xdr:from>
    <xdr:to>
      <xdr:col>76</xdr:col>
      <xdr:colOff>165100</xdr:colOff>
      <xdr:row>58</xdr:row>
      <xdr:rowOff>40648</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88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31775</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97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75427</xdr:rowOff>
    </xdr:from>
    <xdr:to>
      <xdr:col>71</xdr:col>
      <xdr:colOff>177800</xdr:colOff>
      <xdr:row>57</xdr:row>
      <xdr:rowOff>151779</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676627"/>
          <a:ext cx="889000" cy="24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61779</xdr:rowOff>
    </xdr:from>
    <xdr:to>
      <xdr:col>72</xdr:col>
      <xdr:colOff>38100</xdr:colOff>
      <xdr:row>57</xdr:row>
      <xdr:rowOff>163379</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83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8456</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60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17942</xdr:rowOff>
    </xdr:from>
    <xdr:to>
      <xdr:col>67</xdr:col>
      <xdr:colOff>101600</xdr:colOff>
      <xdr:row>57</xdr:row>
      <xdr:rowOff>119542</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9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110669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88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118188</xdr:rowOff>
    </xdr:from>
    <xdr:to>
      <xdr:col>85</xdr:col>
      <xdr:colOff>177800</xdr:colOff>
      <xdr:row>57</xdr:row>
      <xdr:rowOff>48338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71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141065</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57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101528</xdr:rowOff>
    </xdr:from>
    <xdr:to>
      <xdr:col>81</xdr:col>
      <xdr:colOff>101600</xdr:colOff>
      <xdr:row>51</xdr:row>
      <xdr:rowOff>31678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867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49</xdr:row>
      <xdr:rowOff>48205</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181795" y="844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63507</xdr:rowOff>
    </xdr:from>
    <xdr:to>
      <xdr:col>76</xdr:col>
      <xdr:colOff>165100</xdr:colOff>
      <xdr:row>55</xdr:row>
      <xdr:rowOff>165107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49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10184</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292795" y="926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100979</xdr:rowOff>
    </xdr:from>
    <xdr:to>
      <xdr:col>72</xdr:col>
      <xdr:colOff>38100</xdr:colOff>
      <xdr:row>58</xdr:row>
      <xdr:rowOff>31129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87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22256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96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24627</xdr:rowOff>
    </xdr:from>
    <xdr:to>
      <xdr:col>67</xdr:col>
      <xdr:colOff>101600</xdr:colOff>
      <xdr:row>56</xdr:row>
      <xdr:rowOff>126227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62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142754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40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49460</xdr:rowOff>
    </xdr:from>
    <xdr:to>
      <xdr:col>85</xdr:col>
      <xdr:colOff>126364</xdr:colOff>
      <xdr:row>78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222410"/>
          <a:ext cx="1269" cy="1176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167587</xdr:rowOff>
    </xdr:from>
    <xdr:ext cx="534377"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99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49460</xdr:rowOff>
    </xdr:from>
    <xdr:to>
      <xdr:col>86</xdr:col>
      <xdr:colOff>25400</xdr:colOff>
      <xdr:row>71</xdr:row>
      <xdr:rowOff>49460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2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132385</xdr:rowOff>
    </xdr:from>
    <xdr:to>
      <xdr:col>85</xdr:col>
      <xdr:colOff>127000</xdr:colOff>
      <xdr:row>78</xdr:row>
      <xdr:rowOff>18542</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481300" y="12991135"/>
          <a:ext cx="838200" cy="40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137507</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2996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159080</xdr:rowOff>
    </xdr:from>
    <xdr:to>
      <xdr:col>85</xdr:col>
      <xdr:colOff>177800</xdr:colOff>
      <xdr:row>76</xdr:row>
      <xdr:rowOff>89230</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0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128556</xdr:rowOff>
    </xdr:from>
    <xdr:to>
      <xdr:col>81</xdr:col>
      <xdr:colOff>50800</xdr:colOff>
      <xdr:row>78</xdr:row>
      <xdr:rowOff>18542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330206"/>
          <a:ext cx="889000" cy="6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27406</xdr:rowOff>
    </xdr:from>
    <xdr:to>
      <xdr:col>81</xdr:col>
      <xdr:colOff>101600</xdr:colOff>
      <xdr:row>76</xdr:row>
      <xdr:rowOff>129006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05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145534</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283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158159</xdr:rowOff>
    </xdr:from>
    <xdr:to>
      <xdr:col>76</xdr:col>
      <xdr:colOff>114300</xdr:colOff>
      <xdr:row>77</xdr:row>
      <xdr:rowOff>128556</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016909"/>
          <a:ext cx="889000" cy="3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20262</xdr:rowOff>
    </xdr:from>
    <xdr:to>
      <xdr:col>76</xdr:col>
      <xdr:colOff>165100</xdr:colOff>
      <xdr:row>76</xdr:row>
      <xdr:rowOff>121862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05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138390</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2825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158159</xdr:rowOff>
    </xdr:from>
    <xdr:to>
      <xdr:col>71</xdr:col>
      <xdr:colOff>177800</xdr:colOff>
      <xdr:row>76</xdr:row>
      <xdr:rowOff>80721</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2814300" y="13016909"/>
          <a:ext cx="889000" cy="94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71</xdr:row>
      <xdr:rowOff>57239</xdr:rowOff>
    </xdr:from>
    <xdr:to>
      <xdr:col>72</xdr:col>
      <xdr:colOff>38100</xdr:colOff>
      <xdr:row>71</xdr:row>
      <xdr:rowOff>158839</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22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3916</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36111" y="1200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74499</xdr:rowOff>
    </xdr:from>
    <xdr:to>
      <xdr:col>67</xdr:col>
      <xdr:colOff>101600</xdr:colOff>
      <xdr:row>73</xdr:row>
      <xdr:rowOff>4649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241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21176</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47111" y="1219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81585</xdr:rowOff>
    </xdr:from>
    <xdr:to>
      <xdr:col>85</xdr:col>
      <xdr:colOff>177800</xdr:colOff>
      <xdr:row>76</xdr:row>
      <xdr:rowOff>11736</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29403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104462</xdr:rowOff>
    </xdr:from>
    <xdr:ext cx="469744"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2791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139192</xdr:rowOff>
    </xdr:from>
    <xdr:to>
      <xdr:col>81</xdr:col>
      <xdr:colOff>101600</xdr:colOff>
      <xdr:row>78</xdr:row>
      <xdr:rowOff>69342</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34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60469</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2017" y="13433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77756</xdr:rowOff>
    </xdr:from>
    <xdr:to>
      <xdr:col>76</xdr:col>
      <xdr:colOff>165100</xdr:colOff>
      <xdr:row>78</xdr:row>
      <xdr:rowOff>7906</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27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170483</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428" y="13372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107359</xdr:rowOff>
    </xdr:from>
    <xdr:to>
      <xdr:col>72</xdr:col>
      <xdr:colOff>38100</xdr:colOff>
      <xdr:row>76</xdr:row>
      <xdr:rowOff>37509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296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28636</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058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29921</xdr:rowOff>
    </xdr:from>
    <xdr:to>
      <xdr:col>67</xdr:col>
      <xdr:colOff>101600</xdr:colOff>
      <xdr:row>76</xdr:row>
      <xdr:rowOff>131521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06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122648</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15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163246</xdr:rowOff>
    </xdr:from>
    <xdr:to>
      <xdr:col>85</xdr:col>
      <xdr:colOff>126364</xdr:colOff>
      <xdr:row>98</xdr:row>
      <xdr:rowOff>126012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593746"/>
          <a:ext cx="1269" cy="1334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129839</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9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126012</xdr:rowOff>
    </xdr:from>
    <xdr:to>
      <xdr:col>86</xdr:col>
      <xdr:colOff>25400</xdr:colOff>
      <xdr:row>98</xdr:row>
      <xdr:rowOff>126012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928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109923</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368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163246</xdr:rowOff>
    </xdr:from>
    <xdr:to>
      <xdr:col>86</xdr:col>
      <xdr:colOff>25400</xdr:colOff>
      <xdr:row>90</xdr:row>
      <xdr:rowOff>163246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59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3640</xdr:rowOff>
    </xdr:from>
    <xdr:to>
      <xdr:col>85</xdr:col>
      <xdr:colOff>127000</xdr:colOff>
      <xdr:row>98</xdr:row>
      <xdr:rowOff>23186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5481300" y="16805740"/>
          <a:ext cx="838200" cy="1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62099</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178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39222</xdr:rowOff>
    </xdr:from>
    <xdr:to>
      <xdr:col>85</xdr:col>
      <xdr:colOff>177800</xdr:colOff>
      <xdr:row>95</xdr:row>
      <xdr:rowOff>140822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32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161603</xdr:rowOff>
    </xdr:from>
    <xdr:to>
      <xdr:col>81</xdr:col>
      <xdr:colOff>50800</xdr:colOff>
      <xdr:row>98</xdr:row>
      <xdr:rowOff>3640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4592300" y="16792253"/>
          <a:ext cx="8890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62640</xdr:rowOff>
    </xdr:from>
    <xdr:to>
      <xdr:col>81</xdr:col>
      <xdr:colOff>101600</xdr:colOff>
      <xdr:row>95</xdr:row>
      <xdr:rowOff>164240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35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9317</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12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161603</xdr:rowOff>
    </xdr:from>
    <xdr:to>
      <xdr:col>76</xdr:col>
      <xdr:colOff>114300</xdr:colOff>
      <xdr:row>98</xdr:row>
      <xdr:rowOff>17870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703300" y="16792253"/>
          <a:ext cx="889000" cy="2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71098</xdr:rowOff>
    </xdr:from>
    <xdr:to>
      <xdr:col>76</xdr:col>
      <xdr:colOff>165100</xdr:colOff>
      <xdr:row>96</xdr:row>
      <xdr:rowOff>1248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35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17775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13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2484</xdr:rowOff>
    </xdr:from>
    <xdr:to>
      <xdr:col>71</xdr:col>
      <xdr:colOff>177800</xdr:colOff>
      <xdr:row>98</xdr:row>
      <xdr:rowOff>17870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2814300" y="16804584"/>
          <a:ext cx="889000" cy="15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23078</xdr:rowOff>
    </xdr:from>
    <xdr:to>
      <xdr:col>72</xdr:col>
      <xdr:colOff>38100</xdr:colOff>
      <xdr:row>95</xdr:row>
      <xdr:rowOff>124678</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31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141205</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08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84556</xdr:rowOff>
    </xdr:from>
    <xdr:to>
      <xdr:col>67</xdr:col>
      <xdr:colOff>101600</xdr:colOff>
      <xdr:row>96</xdr:row>
      <xdr:rowOff>14706</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37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31233</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14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143836</xdr:rowOff>
    </xdr:from>
    <xdr:to>
      <xdr:col>85</xdr:col>
      <xdr:colOff>177800</xdr:colOff>
      <xdr:row>98</xdr:row>
      <xdr:rowOff>73986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77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58763</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68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124290</xdr:rowOff>
    </xdr:from>
    <xdr:to>
      <xdr:col>81</xdr:col>
      <xdr:colOff>101600</xdr:colOff>
      <xdr:row>98</xdr:row>
      <xdr:rowOff>54440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7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45567</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684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110803</xdr:rowOff>
    </xdr:from>
    <xdr:to>
      <xdr:col>76</xdr:col>
      <xdr:colOff>165100</xdr:colOff>
      <xdr:row>98</xdr:row>
      <xdr:rowOff>40953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74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32080</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683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138520</xdr:rowOff>
    </xdr:from>
    <xdr:to>
      <xdr:col>72</xdr:col>
      <xdr:colOff>38100</xdr:colOff>
      <xdr:row>98</xdr:row>
      <xdr:rowOff>68670</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76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59797</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686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123134</xdr:rowOff>
    </xdr:from>
    <xdr:to>
      <xdr:col>67</xdr:col>
      <xdr:colOff>101600</xdr:colOff>
      <xdr:row>98</xdr:row>
      <xdr:rowOff>53284</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75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44411</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684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79349</xdr:rowOff>
    </xdr:from>
    <xdr:to>
      <xdr:col>116</xdr:col>
      <xdr:colOff>62864</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565749"/>
          <a:ext cx="1269" cy="108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158665</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673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26026</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34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79349</xdr:rowOff>
    </xdr:from>
    <xdr:to>
      <xdr:col>116</xdr:col>
      <xdr:colOff>152400</xdr:colOff>
      <xdr:row>32</xdr:row>
      <xdr:rowOff>79349</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565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76115</xdr:rowOff>
    </xdr:from>
    <xdr:ext cx="313932"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4197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53239</xdr:rowOff>
    </xdr:from>
    <xdr:to>
      <xdr:col>116</xdr:col>
      <xdr:colOff>114300</xdr:colOff>
      <xdr:row>38</xdr:row>
      <xdr:rowOff>154839</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53696</xdr:rowOff>
    </xdr:from>
    <xdr:to>
      <xdr:col>112</xdr:col>
      <xdr:colOff>38100</xdr:colOff>
      <xdr:row>38</xdr:row>
      <xdr:rowOff>155296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373</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66333" y="63440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43180</xdr:rowOff>
    </xdr:from>
    <xdr:to>
      <xdr:col>107</xdr:col>
      <xdr:colOff>101600</xdr:colOff>
      <xdr:row>38</xdr:row>
      <xdr:rowOff>144780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161307</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72441</xdr:rowOff>
    </xdr:from>
    <xdr:to>
      <xdr:col>102</xdr:col>
      <xdr:colOff>165100</xdr:colOff>
      <xdr:row>39</xdr:row>
      <xdr:rowOff>2591</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19118</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88333" y="6362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3861</xdr:rowOff>
    </xdr:from>
    <xdr:to>
      <xdr:col>98</xdr:col>
      <xdr:colOff>38100</xdr:colOff>
      <xdr:row>37</xdr:row>
      <xdr:rowOff>105461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34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121988</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17" y="6122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31665</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546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年度の住民一人あたり歳出決算額は</a:t>
          </a:r>
          <a:r>
            <a:rPr kumimoji="1" lang="en-US" altLang="ja-JP" sz="1300">
              <a:latin typeface="ＭＳ Ｐゴシック" panose="020B0600070205080204" pitchFamily="50" charset="-128"/>
              <a:ea typeface="ＭＳ Ｐゴシック" panose="020B0600070205080204" pitchFamily="50" charset="-128"/>
            </a:rPr>
            <a:t>863</a:t>
          </a:r>
          <a:r>
            <a:rPr kumimoji="1" lang="ja-JP" altLang="en-US" sz="1300">
              <a:latin typeface="ＭＳ Ｐゴシック" panose="020B0600070205080204" pitchFamily="50" charset="-128"/>
              <a:ea typeface="ＭＳ Ｐゴシック" panose="020B0600070205080204" pitchFamily="50" charset="-128"/>
            </a:rPr>
            <a:t>千円であり、対前年度比で</a:t>
          </a:r>
          <a:r>
            <a:rPr kumimoji="1" lang="en-US" altLang="ja-JP" sz="1300">
              <a:latin typeface="ＭＳ Ｐゴシック" panose="020B0600070205080204" pitchFamily="50" charset="-128"/>
              <a:ea typeface="ＭＳ Ｐゴシック" panose="020B0600070205080204" pitchFamily="50" charset="-128"/>
            </a:rPr>
            <a:t>116</a:t>
          </a:r>
          <a:r>
            <a:rPr kumimoji="1" lang="ja-JP" altLang="en-US" sz="1300">
              <a:latin typeface="ＭＳ Ｐゴシック" panose="020B0600070205080204" pitchFamily="50" charset="-128"/>
              <a:ea typeface="ＭＳ Ｐゴシック" panose="020B0600070205080204" pitchFamily="50" charset="-128"/>
            </a:rPr>
            <a:t>千円の減少となった。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主な減少要因は、教育費における有和中学校建設事業の完工や土木費における新都市公園建設事業が完工したことによる。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一方、民生費においては保田保育所の改築事業などによる増加、衛生費においては資金減少分補てんに係る病院事業会計負担金や民間産婦人科診療所の運営補助金などにより増加している。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令和</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年度の実質収支額は</a:t>
          </a:r>
          <a:r>
            <a:rPr kumimoji="1" lang="en-US" altLang="ja-JP" sz="1300">
              <a:latin typeface="ＭＳ ゴシック" pitchFamily="49" charset="-128"/>
              <a:ea typeface="ＭＳ ゴシック" pitchFamily="49" charset="-128"/>
            </a:rPr>
            <a:t>583</a:t>
          </a:r>
          <a:r>
            <a:rPr kumimoji="1" lang="ja-JP" altLang="en-US" sz="1300">
              <a:latin typeface="ＭＳ ゴシック" pitchFamily="49" charset="-128"/>
              <a:ea typeface="ＭＳ ゴシック" pitchFamily="49" charset="-128"/>
            </a:rPr>
            <a:t>百万円（対標準財政規模比</a:t>
          </a:r>
          <a:r>
            <a:rPr kumimoji="1" lang="en-US" altLang="ja-JP" sz="1300">
              <a:latin typeface="ＭＳ ゴシック" pitchFamily="49" charset="-128"/>
              <a:ea typeface="ＭＳ ゴシック" pitchFamily="49" charset="-128"/>
            </a:rPr>
            <a:t>7.71%</a:t>
          </a:r>
          <a:r>
            <a:rPr kumimoji="1" lang="ja-JP" altLang="en-US" sz="1300">
              <a:latin typeface="ＭＳ ゴシック" pitchFamily="49" charset="-128"/>
              <a:ea typeface="ＭＳ ゴシック" pitchFamily="49" charset="-128"/>
            </a:rPr>
            <a:t>）の黒字であり、対前年度比で</a:t>
          </a:r>
          <a:r>
            <a:rPr kumimoji="1" lang="en-US" altLang="ja-JP" sz="1300">
              <a:latin typeface="ＭＳ ゴシック" pitchFamily="49" charset="-128"/>
              <a:ea typeface="ＭＳ ゴシック" pitchFamily="49" charset="-128"/>
            </a:rPr>
            <a:t>116</a:t>
          </a:r>
          <a:r>
            <a:rPr kumimoji="1" lang="ja-JP" altLang="en-US" sz="1300">
              <a:latin typeface="ＭＳ ゴシック" pitchFamily="49" charset="-128"/>
              <a:ea typeface="ＭＳ ゴシック" pitchFamily="49" charset="-128"/>
            </a:rPr>
            <a:t>百万円の減少となった。また、</a:t>
          </a:r>
          <a:r>
            <a:rPr kumimoji="1" lang="en-US" altLang="ja-JP" sz="1300">
              <a:latin typeface="ＭＳ ゴシック" pitchFamily="49" charset="-128"/>
              <a:ea typeface="ＭＳ ゴシック" pitchFamily="49" charset="-128"/>
            </a:rPr>
            <a:t>R5</a:t>
          </a:r>
          <a:r>
            <a:rPr kumimoji="1" lang="ja-JP" altLang="en-US" sz="1300">
              <a:latin typeface="ＭＳ ゴシック" pitchFamily="49" charset="-128"/>
              <a:ea typeface="ＭＳ ゴシック" pitchFamily="49" charset="-128"/>
            </a:rPr>
            <a:t>年度は財政調整基金積立額が</a:t>
          </a:r>
          <a:r>
            <a:rPr kumimoji="1" lang="en-US" altLang="ja-JP" sz="1300">
              <a:latin typeface="ＭＳ ゴシック" pitchFamily="49" charset="-128"/>
              <a:ea typeface="ＭＳ ゴシック" pitchFamily="49" charset="-128"/>
            </a:rPr>
            <a:t>350,245</a:t>
          </a:r>
          <a:r>
            <a:rPr kumimoji="1" lang="ja-JP" altLang="en-US" sz="1300">
              <a:latin typeface="ＭＳ ゴシック" pitchFamily="49" charset="-128"/>
              <a:ea typeface="ＭＳ ゴシック" pitchFamily="49" charset="-128"/>
            </a:rPr>
            <a:t>千円に対し、取りくずし額が</a:t>
          </a:r>
          <a:r>
            <a:rPr kumimoji="1" lang="en-US" altLang="ja-JP" sz="1300">
              <a:latin typeface="ＭＳ ゴシック" pitchFamily="49" charset="-128"/>
              <a:ea typeface="ＭＳ ゴシック" pitchFamily="49" charset="-128"/>
            </a:rPr>
            <a:t>800,000</a:t>
          </a:r>
          <a:r>
            <a:rPr kumimoji="1" lang="ja-JP" altLang="en-US" sz="1300">
              <a:latin typeface="ＭＳ ゴシック" pitchFamily="49" charset="-128"/>
              <a:ea typeface="ＭＳ ゴシック" pitchFamily="49" charset="-128"/>
            </a:rPr>
            <a:t>千円となったことなどもあり、実質単年度収支は</a:t>
          </a:r>
          <a:r>
            <a:rPr kumimoji="1" lang="en-US" altLang="ja-JP" sz="1300">
              <a:latin typeface="ＭＳ ゴシック" pitchFamily="49" charset="-128"/>
              <a:ea typeface="ＭＳ ゴシック" pitchFamily="49" charset="-128"/>
            </a:rPr>
            <a:t>916</a:t>
          </a:r>
          <a:r>
            <a:rPr kumimoji="1" lang="ja-JP" altLang="en-US" sz="1300">
              <a:latin typeface="ＭＳ ゴシック" pitchFamily="49" charset="-128"/>
              <a:ea typeface="ＭＳ ゴシック" pitchFamily="49" charset="-128"/>
            </a:rPr>
            <a:t>百万円の赤字となった。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人口減少や大手石油会社の石油精製機能の廃止等やふるさと応援基金も減少し、取り巻く状況はより厳しくなっていることから、一定の財政調整基金残高を維持し、持続可能な財政運営に努める。</a:t>
          </a:r>
          <a:endParaRPr kumimoji="1" lang="en-US" altLang="ja-JP" sz="13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年度においても病院事業会計を除いて黒字となった。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病院事業会計は令和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からの指定管理者制度の導入により、収支構造が変化している。収益面では診療報酬が、支出面では人件費、物件費などが指定管理者での計上となっている。当該事業会計での計上は収益面では一般会計からの繰入金、行政財産使用料、指定管理者からの負担金となっており、支出面では委託料、施設維持管理に係る経費、政策的医療交付金などの負担金、減価償却費などとなっている。また、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年度における主な赤字要因は減価償却費となっている。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上水道事業会計では費用が若干減少したものの給水収益の減少により経常収益が減少した。人口減による収益の低下や物価高騰による経費の増加などにより依然として厳しい経営状況となっているが、将来にわたって安定的に事業を継続していくため、「経営戦略」（計画期間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39</a:t>
          </a:r>
          <a:r>
            <a:rPr kumimoji="1" lang="ja-JP" altLang="en-US" sz="1400">
              <a:latin typeface="ＭＳ ゴシック" pitchFamily="49" charset="-128"/>
              <a:ea typeface="ＭＳ ゴシック" pitchFamily="49" charset="-128"/>
            </a:rPr>
            <a:t>年度）を策定し、中長期的な見通しをたてながら、事業を運営していくこととしている。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起債抑制方針により平成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年度以降、元利償還金の減少が続いているが、</a:t>
          </a:r>
          <a:r>
            <a:rPr kumimoji="1" lang="en-US" altLang="ja-JP" sz="1400">
              <a:latin typeface="ＭＳ ゴシック" pitchFamily="49" charset="-128"/>
              <a:ea typeface="ＭＳ ゴシック" pitchFamily="49" charset="-128"/>
            </a:rPr>
            <a:t>R5</a:t>
          </a:r>
          <a:r>
            <a:rPr kumimoji="1" lang="ja-JP" altLang="en-US" sz="1400">
              <a:latin typeface="ＭＳ ゴシック" pitchFamily="49" charset="-128"/>
              <a:ea typeface="ＭＳ ゴシック" pitchFamily="49" charset="-128"/>
            </a:rPr>
            <a:t>年度は公営企業や一部事務組合への地方債償還にかかる負担額が増加し、また基準財政需要額に算入された地方債が減少したことから分子が増加した。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今後、有和中学校建設事業等の償還開始により元利償還金が増加する見込みであり、充当可能基金等の財源確保により持続可能な財政運営の維持に努める。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満期一括償還地方債の残高はない。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a:t>
          </a:r>
          <a:r>
            <a:rPr kumimoji="1" lang="en-US" altLang="ja-JP" sz="1400">
              <a:latin typeface="ＭＳ ゴシック" pitchFamily="49" charset="-128"/>
              <a:ea typeface="ＭＳ ゴシック" pitchFamily="49" charset="-128"/>
            </a:rPr>
            <a:t>18,095</a:t>
          </a:r>
          <a:r>
            <a:rPr kumimoji="1" lang="ja-JP" altLang="en-US" sz="1400">
              <a:latin typeface="ＭＳ ゴシック" pitchFamily="49" charset="-128"/>
              <a:ea typeface="ＭＳ ゴシック" pitchFamily="49" charset="-128"/>
            </a:rPr>
            <a:t>百万円で保田保育所改築事業や有和中学校建設事業等に伴う起債等により対前年度比</a:t>
          </a:r>
          <a:r>
            <a:rPr kumimoji="1" lang="en-US" altLang="ja-JP" sz="1400">
              <a:latin typeface="ＭＳ ゴシック" pitchFamily="49" charset="-128"/>
              <a:ea typeface="ＭＳ ゴシック" pitchFamily="49" charset="-128"/>
            </a:rPr>
            <a:t>604</a:t>
          </a:r>
          <a:r>
            <a:rPr kumimoji="1" lang="ja-JP" altLang="en-US" sz="1400">
              <a:latin typeface="ＭＳ ゴシック" pitchFamily="49" charset="-128"/>
              <a:ea typeface="ＭＳ ゴシック" pitchFamily="49" charset="-128"/>
            </a:rPr>
            <a:t>百万円増加した。また、財政調整基金やふるさと応援基金積立金の取りくずし等により充当可能財源等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は対前年度比</a:t>
          </a:r>
          <a:r>
            <a:rPr kumimoji="1" lang="en-US" altLang="ja-JP" sz="1400">
              <a:latin typeface="ＭＳ ゴシック" pitchFamily="49" charset="-128"/>
              <a:ea typeface="ＭＳ ゴシック" pitchFamily="49" charset="-128"/>
            </a:rPr>
            <a:t>1,418</a:t>
          </a:r>
          <a:r>
            <a:rPr kumimoji="1" lang="ja-JP" altLang="en-US" sz="1400">
              <a:latin typeface="ＭＳ ゴシック" pitchFamily="49" charset="-128"/>
              <a:ea typeface="ＭＳ ゴシック" pitchFamily="49" charset="-128"/>
            </a:rPr>
            <a:t>百万円減少した。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今後も大型事業に係る起債が予定されていることや厳しい歳入状況から財政調整基金やふるさと応援基金の取りくずしが見込まれるため、事業の精査や経費の削減などにより持続可能な財政運営に努める。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和歌山県有田市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2,974,615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千円、公共施設整備基金で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636,669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千円取りくずした一方、財政調整基金で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350,245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千円（うち歳計剰余金処分による積立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千円）、ふるさと応援基金で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2,014,791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千円、減債基金で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137,433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千円、公共施設整備基金で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千円積み立てたことなどにより、基金残高は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1,414,186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8,940,699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今後、公共施設等の老朽化対策の財源確保のため、公共施設整備基金を計画的に積み立てていく。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また、今後予定されている大型事業に係る起債発行額の増に備え、減債基金も計画的に積み立てる。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・ふるさと応援基金：ふるさと応援寄付金の寄付者の思いの実現</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・公共施設整備基金：安全で快適な公共施設の管理および財政の健全な運営に資する公共施設の整備等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・高齢者福祉対策事業基金：高齢者福祉対策事業の実施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・文化振興基金：文化振興事業の充実強化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・水産振興基金：漁業後継者の担い手育成等漁村地域の活性化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2,974,615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千円を取りくずし、保田保育所改築事業や産婦人科診療所補助金などに充当したことに対し、積立は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2,014,791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千円だったため、減少した。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636,669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千円を取りくずし、庁舎長寿命化改修事業や箕島中学校校舎等解体事業などに充当したことに対し、積立は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千円だったため、減少した。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・ふるさと応援基金：基金の有効活用とふるさと応援寄付金の維持・拡大</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・公共施設等整備基金：老朽化対策の財源確保のため、計画的な積立の実施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350,245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千円（うち令和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年度歳計剰余金処分による積立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千円）を積み立てたことに対し、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千円を取りくずしたため、基金残高は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2,147,292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年度末の財政調整基金残高は、対標準財政規模比で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となっており、今後の人口減等による市税や地方交付税の減収、病院事業会計の収支不足への対応などを考慮し、対標準財政規模比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年度は取りくずしがなかった一方で、運用収入等を含めて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137,433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千円を積み立てたことにより、基金残高は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1,670,005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今後、予定されている大型事業に係る起債発行額の増に備え、計画的に積立を行っていく。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22853404</v>
      </c>
      <c r="BO4" s="358"/>
      <c r="BP4" s="358"/>
      <c r="BQ4" s="358"/>
      <c r="BR4" s="358"/>
      <c r="BS4" s="358"/>
      <c r="BT4" s="358"/>
      <c r="BU4" s="359"/>
      <c r="BV4" s="357">
        <v>26369033</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7.7</v>
      </c>
      <c r="CU4" s="364"/>
      <c r="CV4" s="364"/>
      <c r="CW4" s="364"/>
      <c r="CX4" s="364"/>
      <c r="CY4" s="364"/>
      <c r="CZ4" s="364"/>
      <c r="DA4" s="365"/>
      <c r="DB4" s="363">
        <v>9.4</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22194157</v>
      </c>
      <c r="BO5" s="395"/>
      <c r="BP5" s="395"/>
      <c r="BQ5" s="395"/>
      <c r="BR5" s="395"/>
      <c r="BS5" s="395"/>
      <c r="BT5" s="395"/>
      <c r="BU5" s="396"/>
      <c r="BV5" s="394">
        <v>25652518</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105.9</v>
      </c>
      <c r="CU5" s="392"/>
      <c r="CV5" s="392"/>
      <c r="CW5" s="392"/>
      <c r="CX5" s="392"/>
      <c r="CY5" s="392"/>
      <c r="CZ5" s="392"/>
      <c r="DA5" s="393"/>
      <c r="DB5" s="391">
        <v>95.4</v>
      </c>
      <c r="DC5" s="392"/>
      <c r="DD5" s="392"/>
      <c r="DE5" s="392"/>
      <c r="DF5" s="392"/>
      <c r="DG5" s="392"/>
      <c r="DH5" s="392"/>
      <c r="DI5" s="393"/>
    </row>
    <row r="6" spans="1:119" ht="18.75" customHeight="1" x14ac:dyDescent="0.15">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659247</v>
      </c>
      <c r="BO6" s="395"/>
      <c r="BP6" s="395"/>
      <c r="BQ6" s="395"/>
      <c r="BR6" s="395"/>
      <c r="BS6" s="395"/>
      <c r="BT6" s="395"/>
      <c r="BU6" s="396"/>
      <c r="BV6" s="394">
        <v>716515</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106.6</v>
      </c>
      <c r="CU6" s="432"/>
      <c r="CV6" s="432"/>
      <c r="CW6" s="432"/>
      <c r="CX6" s="432"/>
      <c r="CY6" s="432"/>
      <c r="CZ6" s="432"/>
      <c r="DA6" s="433"/>
      <c r="DB6" s="431">
        <v>96.9</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76618</v>
      </c>
      <c r="BO7" s="395"/>
      <c r="BP7" s="395"/>
      <c r="BQ7" s="395"/>
      <c r="BR7" s="395"/>
      <c r="BS7" s="395"/>
      <c r="BT7" s="395"/>
      <c r="BU7" s="396"/>
      <c r="BV7" s="394">
        <v>17469</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7560843</v>
      </c>
      <c r="CU7" s="395"/>
      <c r="CV7" s="395"/>
      <c r="CW7" s="395"/>
      <c r="CX7" s="395"/>
      <c r="CY7" s="395"/>
      <c r="CZ7" s="395"/>
      <c r="DA7" s="396"/>
      <c r="DB7" s="394">
        <v>7465986</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104</v>
      </c>
      <c r="AV8" s="427"/>
      <c r="AW8" s="427"/>
      <c r="AX8" s="427"/>
      <c r="AY8" s="428" t="s">
        <v>105</v>
      </c>
      <c r="AZ8" s="429"/>
      <c r="BA8" s="429"/>
      <c r="BB8" s="429"/>
      <c r="BC8" s="429"/>
      <c r="BD8" s="429"/>
      <c r="BE8" s="429"/>
      <c r="BF8" s="429"/>
      <c r="BG8" s="429"/>
      <c r="BH8" s="429"/>
      <c r="BI8" s="429"/>
      <c r="BJ8" s="429"/>
      <c r="BK8" s="429"/>
      <c r="BL8" s="429"/>
      <c r="BM8" s="430"/>
      <c r="BN8" s="394">
        <v>582629</v>
      </c>
      <c r="BO8" s="395"/>
      <c r="BP8" s="395"/>
      <c r="BQ8" s="395"/>
      <c r="BR8" s="395"/>
      <c r="BS8" s="395"/>
      <c r="BT8" s="395"/>
      <c r="BU8" s="396"/>
      <c r="BV8" s="394">
        <v>699046</v>
      </c>
      <c r="BW8" s="395"/>
      <c r="BX8" s="395"/>
      <c r="BY8" s="395"/>
      <c r="BZ8" s="395"/>
      <c r="CA8" s="395"/>
      <c r="CB8" s="395"/>
      <c r="CC8" s="396"/>
      <c r="CD8" s="397" t="s">
        <v>106</v>
      </c>
      <c r="CE8" s="398"/>
      <c r="CF8" s="398"/>
      <c r="CG8" s="398"/>
      <c r="CH8" s="398"/>
      <c r="CI8" s="398"/>
      <c r="CJ8" s="398"/>
      <c r="CK8" s="398"/>
      <c r="CL8" s="398"/>
      <c r="CM8" s="398"/>
      <c r="CN8" s="398"/>
      <c r="CO8" s="398"/>
      <c r="CP8" s="398"/>
      <c r="CQ8" s="398"/>
      <c r="CR8" s="398"/>
      <c r="CS8" s="399"/>
      <c r="CT8" s="434">
        <v>0.51</v>
      </c>
      <c r="CU8" s="435"/>
      <c r="CV8" s="435"/>
      <c r="CW8" s="435"/>
      <c r="CX8" s="435"/>
      <c r="CY8" s="435"/>
      <c r="CZ8" s="435"/>
      <c r="DA8" s="436"/>
      <c r="DB8" s="434">
        <v>0.51</v>
      </c>
      <c r="DC8" s="435"/>
      <c r="DD8" s="435"/>
      <c r="DE8" s="435"/>
      <c r="DF8" s="435"/>
      <c r="DG8" s="435"/>
      <c r="DH8" s="435"/>
      <c r="DI8" s="436"/>
    </row>
    <row r="9" spans="1:119" ht="18.75" customHeight="1" thickBot="1" x14ac:dyDescent="0.2">
      <c r="A9" s="175"/>
      <c r="B9" s="388" t="s">
        <v>107</v>
      </c>
      <c r="C9" s="389"/>
      <c r="D9" s="389"/>
      <c r="E9" s="389"/>
      <c r="F9" s="389"/>
      <c r="G9" s="389"/>
      <c r="H9" s="389"/>
      <c r="I9" s="389"/>
      <c r="J9" s="389"/>
      <c r="K9" s="437"/>
      <c r="L9" s="438" t="s">
        <v>108</v>
      </c>
      <c r="M9" s="439"/>
      <c r="N9" s="439"/>
      <c r="O9" s="439"/>
      <c r="P9" s="439"/>
      <c r="Q9" s="440"/>
      <c r="R9" s="441">
        <v>26538</v>
      </c>
      <c r="S9" s="442"/>
      <c r="T9" s="442"/>
      <c r="U9" s="442"/>
      <c r="V9" s="443"/>
      <c r="W9" s="351" t="s">
        <v>109</v>
      </c>
      <c r="X9" s="352"/>
      <c r="Y9" s="352"/>
      <c r="Z9" s="352"/>
      <c r="AA9" s="352"/>
      <c r="AB9" s="352"/>
      <c r="AC9" s="352"/>
      <c r="AD9" s="352"/>
      <c r="AE9" s="352"/>
      <c r="AF9" s="352"/>
      <c r="AG9" s="352"/>
      <c r="AH9" s="352"/>
      <c r="AI9" s="352"/>
      <c r="AJ9" s="352"/>
      <c r="AK9" s="352"/>
      <c r="AL9" s="353"/>
      <c r="AM9" s="423" t="s">
        <v>110</v>
      </c>
      <c r="AN9" s="424"/>
      <c r="AO9" s="424"/>
      <c r="AP9" s="424"/>
      <c r="AQ9" s="424"/>
      <c r="AR9" s="424"/>
      <c r="AS9" s="424"/>
      <c r="AT9" s="425"/>
      <c r="AU9" s="426" t="s">
        <v>90</v>
      </c>
      <c r="AV9" s="427"/>
      <c r="AW9" s="427"/>
      <c r="AX9" s="427"/>
      <c r="AY9" s="428" t="s">
        <v>111</v>
      </c>
      <c r="AZ9" s="429"/>
      <c r="BA9" s="429"/>
      <c r="BB9" s="429"/>
      <c r="BC9" s="429"/>
      <c r="BD9" s="429"/>
      <c r="BE9" s="429"/>
      <c r="BF9" s="429"/>
      <c r="BG9" s="429"/>
      <c r="BH9" s="429"/>
      <c r="BI9" s="429"/>
      <c r="BJ9" s="429"/>
      <c r="BK9" s="429"/>
      <c r="BL9" s="429"/>
      <c r="BM9" s="430"/>
      <c r="BN9" s="394">
        <v>-116417</v>
      </c>
      <c r="BO9" s="395"/>
      <c r="BP9" s="395"/>
      <c r="BQ9" s="395"/>
      <c r="BR9" s="395"/>
      <c r="BS9" s="395"/>
      <c r="BT9" s="395"/>
      <c r="BU9" s="396"/>
      <c r="BV9" s="394">
        <v>241967</v>
      </c>
      <c r="BW9" s="395"/>
      <c r="BX9" s="395"/>
      <c r="BY9" s="395"/>
      <c r="BZ9" s="395"/>
      <c r="CA9" s="395"/>
      <c r="CB9" s="395"/>
      <c r="CC9" s="396"/>
      <c r="CD9" s="397" t="s">
        <v>112</v>
      </c>
      <c r="CE9" s="398"/>
      <c r="CF9" s="398"/>
      <c r="CG9" s="398"/>
      <c r="CH9" s="398"/>
      <c r="CI9" s="398"/>
      <c r="CJ9" s="398"/>
      <c r="CK9" s="398"/>
      <c r="CL9" s="398"/>
      <c r="CM9" s="398"/>
      <c r="CN9" s="398"/>
      <c r="CO9" s="398"/>
      <c r="CP9" s="398"/>
      <c r="CQ9" s="398"/>
      <c r="CR9" s="398"/>
      <c r="CS9" s="399"/>
      <c r="CT9" s="391">
        <v>5.9</v>
      </c>
      <c r="CU9" s="392"/>
      <c r="CV9" s="392"/>
      <c r="CW9" s="392"/>
      <c r="CX9" s="392"/>
      <c r="CY9" s="392"/>
      <c r="CZ9" s="392"/>
      <c r="DA9" s="393"/>
      <c r="DB9" s="391">
        <v>6.5</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113</v>
      </c>
      <c r="M10" s="424"/>
      <c r="N10" s="424"/>
      <c r="O10" s="424"/>
      <c r="P10" s="424"/>
      <c r="Q10" s="425"/>
      <c r="R10" s="445">
        <v>28470</v>
      </c>
      <c r="S10" s="446"/>
      <c r="T10" s="446"/>
      <c r="U10" s="446"/>
      <c r="V10" s="447"/>
      <c r="W10" s="382"/>
      <c r="X10" s="383"/>
      <c r="Y10" s="383"/>
      <c r="Z10" s="383"/>
      <c r="AA10" s="383"/>
      <c r="AB10" s="383"/>
      <c r="AC10" s="383"/>
      <c r="AD10" s="383"/>
      <c r="AE10" s="383"/>
      <c r="AF10" s="383"/>
      <c r="AG10" s="383"/>
      <c r="AH10" s="383"/>
      <c r="AI10" s="383"/>
      <c r="AJ10" s="383"/>
      <c r="AK10" s="383"/>
      <c r="AL10" s="386"/>
      <c r="AM10" s="423" t="s">
        <v>114</v>
      </c>
      <c r="AN10" s="424"/>
      <c r="AO10" s="424"/>
      <c r="AP10" s="424"/>
      <c r="AQ10" s="424"/>
      <c r="AR10" s="424"/>
      <c r="AS10" s="424"/>
      <c r="AT10" s="425"/>
      <c r="AU10" s="426" t="s">
        <v>90</v>
      </c>
      <c r="AV10" s="427"/>
      <c r="AW10" s="427"/>
      <c r="AX10" s="427"/>
      <c r="AY10" s="428" t="s">
        <v>115</v>
      </c>
      <c r="AZ10" s="429"/>
      <c r="BA10" s="429"/>
      <c r="BB10" s="429"/>
      <c r="BC10" s="429"/>
      <c r="BD10" s="429"/>
      <c r="BE10" s="429"/>
      <c r="BF10" s="429"/>
      <c r="BG10" s="429"/>
      <c r="BH10" s="429"/>
      <c r="BI10" s="429"/>
      <c r="BJ10" s="429"/>
      <c r="BK10" s="429"/>
      <c r="BL10" s="429"/>
      <c r="BM10" s="430"/>
      <c r="BN10" s="394">
        <v>245</v>
      </c>
      <c r="BO10" s="395"/>
      <c r="BP10" s="395"/>
      <c r="BQ10" s="395"/>
      <c r="BR10" s="395"/>
      <c r="BS10" s="395"/>
      <c r="BT10" s="395"/>
      <c r="BU10" s="396"/>
      <c r="BV10" s="394">
        <v>191</v>
      </c>
      <c r="BW10" s="395"/>
      <c r="BX10" s="395"/>
      <c r="BY10" s="395"/>
      <c r="BZ10" s="395"/>
      <c r="CA10" s="395"/>
      <c r="CB10" s="395"/>
      <c r="CC10" s="396"/>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90</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15">
      <c r="A12" s="175"/>
      <c r="B12" s="454" t="s">
        <v>123</v>
      </c>
      <c r="C12" s="455"/>
      <c r="D12" s="455"/>
      <c r="E12" s="455"/>
      <c r="F12" s="455"/>
      <c r="G12" s="455"/>
      <c r="H12" s="455"/>
      <c r="I12" s="455"/>
      <c r="J12" s="455"/>
      <c r="K12" s="456"/>
      <c r="L12" s="463" t="s">
        <v>124</v>
      </c>
      <c r="M12" s="464"/>
      <c r="N12" s="464"/>
      <c r="O12" s="464"/>
      <c r="P12" s="464"/>
      <c r="Q12" s="465"/>
      <c r="R12" s="466">
        <v>25721</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800000</v>
      </c>
      <c r="BO12" s="395"/>
      <c r="BP12" s="395"/>
      <c r="BQ12" s="395"/>
      <c r="BR12" s="395"/>
      <c r="BS12" s="395"/>
      <c r="BT12" s="395"/>
      <c r="BU12" s="396"/>
      <c r="BV12" s="394">
        <v>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90"/>
      <c r="M13" s="485" t="s">
        <v>130</v>
      </c>
      <c r="N13" s="486"/>
      <c r="O13" s="486"/>
      <c r="P13" s="486"/>
      <c r="Q13" s="487"/>
      <c r="R13" s="478">
        <v>25541</v>
      </c>
      <c r="S13" s="479"/>
      <c r="T13" s="479"/>
      <c r="U13" s="479"/>
      <c r="V13" s="480"/>
      <c r="W13" s="410" t="s">
        <v>131</v>
      </c>
      <c r="X13" s="411"/>
      <c r="Y13" s="411"/>
      <c r="Z13" s="411"/>
      <c r="AA13" s="411"/>
      <c r="AB13" s="401"/>
      <c r="AC13" s="445">
        <v>1864</v>
      </c>
      <c r="AD13" s="446"/>
      <c r="AE13" s="446"/>
      <c r="AF13" s="446"/>
      <c r="AG13" s="488"/>
      <c r="AH13" s="445">
        <v>1978</v>
      </c>
      <c r="AI13" s="446"/>
      <c r="AJ13" s="446"/>
      <c r="AK13" s="446"/>
      <c r="AL13" s="447"/>
      <c r="AM13" s="423" t="s">
        <v>132</v>
      </c>
      <c r="AN13" s="424"/>
      <c r="AO13" s="424"/>
      <c r="AP13" s="424"/>
      <c r="AQ13" s="424"/>
      <c r="AR13" s="424"/>
      <c r="AS13" s="424"/>
      <c r="AT13" s="425"/>
      <c r="AU13" s="426" t="s">
        <v>90</v>
      </c>
      <c r="AV13" s="427"/>
      <c r="AW13" s="427"/>
      <c r="AX13" s="427"/>
      <c r="AY13" s="428" t="s">
        <v>133</v>
      </c>
      <c r="AZ13" s="429"/>
      <c r="BA13" s="429"/>
      <c r="BB13" s="429"/>
      <c r="BC13" s="429"/>
      <c r="BD13" s="429"/>
      <c r="BE13" s="429"/>
      <c r="BF13" s="429"/>
      <c r="BG13" s="429"/>
      <c r="BH13" s="429"/>
      <c r="BI13" s="429"/>
      <c r="BJ13" s="429"/>
      <c r="BK13" s="429"/>
      <c r="BL13" s="429"/>
      <c r="BM13" s="430"/>
      <c r="BN13" s="394">
        <v>-916172</v>
      </c>
      <c r="BO13" s="395"/>
      <c r="BP13" s="395"/>
      <c r="BQ13" s="395"/>
      <c r="BR13" s="395"/>
      <c r="BS13" s="395"/>
      <c r="BT13" s="395"/>
      <c r="BU13" s="396"/>
      <c r="BV13" s="394">
        <v>242158</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7.9</v>
      </c>
      <c r="CU13" s="392"/>
      <c r="CV13" s="392"/>
      <c r="CW13" s="392"/>
      <c r="CX13" s="392"/>
      <c r="CY13" s="392"/>
      <c r="CZ13" s="392"/>
      <c r="DA13" s="393"/>
      <c r="DB13" s="391">
        <v>7.2</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26214</v>
      </c>
      <c r="S14" s="479"/>
      <c r="T14" s="479"/>
      <c r="U14" s="479"/>
      <c r="V14" s="480"/>
      <c r="W14" s="384"/>
      <c r="X14" s="385"/>
      <c r="Y14" s="385"/>
      <c r="Z14" s="385"/>
      <c r="AA14" s="385"/>
      <c r="AB14" s="374"/>
      <c r="AC14" s="481">
        <v>14.9</v>
      </c>
      <c r="AD14" s="482"/>
      <c r="AE14" s="482"/>
      <c r="AF14" s="482"/>
      <c r="AG14" s="483"/>
      <c r="AH14" s="481">
        <v>15.2</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122</v>
      </c>
      <c r="CU14" s="493"/>
      <c r="CV14" s="493"/>
      <c r="CW14" s="493"/>
      <c r="CX14" s="493"/>
      <c r="CY14" s="493"/>
      <c r="CZ14" s="493"/>
      <c r="DA14" s="494"/>
      <c r="DB14" s="492" t="s">
        <v>122</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90"/>
      <c r="M15" s="485" t="s">
        <v>130</v>
      </c>
      <c r="N15" s="486"/>
      <c r="O15" s="486"/>
      <c r="P15" s="486"/>
      <c r="Q15" s="487"/>
      <c r="R15" s="478">
        <v>26040</v>
      </c>
      <c r="S15" s="479"/>
      <c r="T15" s="479"/>
      <c r="U15" s="479"/>
      <c r="V15" s="480"/>
      <c r="W15" s="410" t="s">
        <v>137</v>
      </c>
      <c r="X15" s="411"/>
      <c r="Y15" s="411"/>
      <c r="Z15" s="411"/>
      <c r="AA15" s="411"/>
      <c r="AB15" s="401"/>
      <c r="AC15" s="445">
        <v>3593</v>
      </c>
      <c r="AD15" s="446"/>
      <c r="AE15" s="446"/>
      <c r="AF15" s="446"/>
      <c r="AG15" s="488"/>
      <c r="AH15" s="445">
        <v>3719</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3576204</v>
      </c>
      <c r="BO15" s="358"/>
      <c r="BP15" s="358"/>
      <c r="BQ15" s="358"/>
      <c r="BR15" s="358"/>
      <c r="BS15" s="358"/>
      <c r="BT15" s="358"/>
      <c r="BU15" s="359"/>
      <c r="BV15" s="357">
        <v>3227911</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28.7</v>
      </c>
      <c r="AD16" s="482"/>
      <c r="AE16" s="482"/>
      <c r="AF16" s="482"/>
      <c r="AG16" s="483"/>
      <c r="AH16" s="481">
        <v>28.6</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6556984</v>
      </c>
      <c r="BO16" s="395"/>
      <c r="BP16" s="395"/>
      <c r="BQ16" s="395"/>
      <c r="BR16" s="395"/>
      <c r="BS16" s="395"/>
      <c r="BT16" s="395"/>
      <c r="BU16" s="396"/>
      <c r="BV16" s="394">
        <v>6475254</v>
      </c>
      <c r="BW16" s="395"/>
      <c r="BX16" s="395"/>
      <c r="BY16" s="395"/>
      <c r="BZ16" s="395"/>
      <c r="CA16" s="395"/>
      <c r="CB16" s="395"/>
      <c r="CC16" s="396"/>
      <c r="CD16" s="184"/>
      <c r="CE16" s="508" t="s">
        <v>143</v>
      </c>
      <c r="CF16" s="508"/>
      <c r="CG16" s="508"/>
      <c r="CH16" s="508"/>
      <c r="CI16" s="508"/>
      <c r="CJ16" s="508"/>
      <c r="CK16" s="508"/>
      <c r="CL16" s="508"/>
      <c r="CM16" s="508"/>
      <c r="CN16" s="508"/>
      <c r="CO16" s="508"/>
      <c r="CP16" s="508"/>
      <c r="CQ16" s="508"/>
      <c r="CR16" s="508"/>
      <c r="CS16" s="509"/>
      <c r="CT16" s="391">
        <v>11.5</v>
      </c>
      <c r="CU16" s="392"/>
      <c r="CV16" s="392"/>
      <c r="CW16" s="392"/>
      <c r="CX16" s="392"/>
      <c r="CY16" s="392"/>
      <c r="CZ16" s="392"/>
      <c r="DA16" s="393"/>
      <c r="DB16" s="391">
        <v>12.3</v>
      </c>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94"/>
      <c r="M17" s="505" t="s">
        <v>144</v>
      </c>
      <c r="N17" s="506"/>
      <c r="O17" s="506"/>
      <c r="P17" s="506"/>
      <c r="Q17" s="507"/>
      <c r="R17" s="500" t="s">
        <v>141</v>
      </c>
      <c r="S17" s="501"/>
      <c r="T17" s="501"/>
      <c r="U17" s="501"/>
      <c r="V17" s="502"/>
      <c r="W17" s="410" t="s">
        <v>145</v>
      </c>
      <c r="X17" s="411"/>
      <c r="Y17" s="411"/>
      <c r="Z17" s="411"/>
      <c r="AA17" s="411"/>
      <c r="AB17" s="401"/>
      <c r="AC17" s="445">
        <v>7070</v>
      </c>
      <c r="AD17" s="446"/>
      <c r="AE17" s="446"/>
      <c r="AF17" s="446"/>
      <c r="AG17" s="488"/>
      <c r="AH17" s="445">
        <v>7323</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4533174</v>
      </c>
      <c r="BO17" s="395"/>
      <c r="BP17" s="395"/>
      <c r="BQ17" s="395"/>
      <c r="BR17" s="395"/>
      <c r="BS17" s="395"/>
      <c r="BT17" s="395"/>
      <c r="BU17" s="396"/>
      <c r="BV17" s="394">
        <v>4095070</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147</v>
      </c>
      <c r="C18" s="437"/>
      <c r="D18" s="437"/>
      <c r="E18" s="517"/>
      <c r="F18" s="517"/>
      <c r="G18" s="517"/>
      <c r="H18" s="517"/>
      <c r="I18" s="517"/>
      <c r="J18" s="517"/>
      <c r="K18" s="517"/>
      <c r="L18" s="518">
        <v>36.83</v>
      </c>
      <c r="M18" s="518"/>
      <c r="N18" s="518"/>
      <c r="O18" s="518"/>
      <c r="P18" s="518"/>
      <c r="Q18" s="518"/>
      <c r="R18" s="519"/>
      <c r="S18" s="519"/>
      <c r="T18" s="519"/>
      <c r="U18" s="519"/>
      <c r="V18" s="520"/>
      <c r="W18" s="412"/>
      <c r="X18" s="413"/>
      <c r="Y18" s="413"/>
      <c r="Z18" s="413"/>
      <c r="AA18" s="413"/>
      <c r="AB18" s="404"/>
      <c r="AC18" s="521">
        <v>56.4</v>
      </c>
      <c r="AD18" s="522"/>
      <c r="AE18" s="522"/>
      <c r="AF18" s="522"/>
      <c r="AG18" s="523"/>
      <c r="AH18" s="521">
        <v>56.2</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8065785</v>
      </c>
      <c r="BO18" s="395"/>
      <c r="BP18" s="395"/>
      <c r="BQ18" s="395"/>
      <c r="BR18" s="395"/>
      <c r="BS18" s="395"/>
      <c r="BT18" s="395"/>
      <c r="BU18" s="396"/>
      <c r="BV18" s="394">
        <v>7863297</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149</v>
      </c>
      <c r="C19" s="437"/>
      <c r="D19" s="437"/>
      <c r="E19" s="517"/>
      <c r="F19" s="517"/>
      <c r="G19" s="517"/>
      <c r="H19" s="517"/>
      <c r="I19" s="517"/>
      <c r="J19" s="517"/>
      <c r="K19" s="517"/>
      <c r="L19" s="525">
        <v>721</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17431196</v>
      </c>
      <c r="BO19" s="395"/>
      <c r="BP19" s="395"/>
      <c r="BQ19" s="395"/>
      <c r="BR19" s="395"/>
      <c r="BS19" s="395"/>
      <c r="BT19" s="395"/>
      <c r="BU19" s="396"/>
      <c r="BV19" s="394">
        <v>16686953</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151</v>
      </c>
      <c r="C20" s="437"/>
      <c r="D20" s="437"/>
      <c r="E20" s="517"/>
      <c r="F20" s="517"/>
      <c r="G20" s="517"/>
      <c r="H20" s="517"/>
      <c r="I20" s="517"/>
      <c r="J20" s="517"/>
      <c r="K20" s="517"/>
      <c r="L20" s="525">
        <v>10270</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13872023</v>
      </c>
      <c r="BO22" s="358"/>
      <c r="BP22" s="358"/>
      <c r="BQ22" s="358"/>
      <c r="BR22" s="358"/>
      <c r="BS22" s="358"/>
      <c r="BT22" s="358"/>
      <c r="BU22" s="359"/>
      <c r="BV22" s="357">
        <v>13462241</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13235193</v>
      </c>
      <c r="BO23" s="395"/>
      <c r="BP23" s="395"/>
      <c r="BQ23" s="395"/>
      <c r="BR23" s="395"/>
      <c r="BS23" s="395"/>
      <c r="BT23" s="395"/>
      <c r="BU23" s="396"/>
      <c r="BV23" s="394">
        <v>13188547</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161</v>
      </c>
      <c r="F24" s="424"/>
      <c r="G24" s="424"/>
      <c r="H24" s="424"/>
      <c r="I24" s="424"/>
      <c r="J24" s="424"/>
      <c r="K24" s="425"/>
      <c r="L24" s="445">
        <v>1</v>
      </c>
      <c r="M24" s="446"/>
      <c r="N24" s="446"/>
      <c r="O24" s="446"/>
      <c r="P24" s="488"/>
      <c r="Q24" s="445">
        <v>8100</v>
      </c>
      <c r="R24" s="446"/>
      <c r="S24" s="446"/>
      <c r="T24" s="446"/>
      <c r="U24" s="446"/>
      <c r="V24" s="488"/>
      <c r="W24" s="540"/>
      <c r="X24" s="541"/>
      <c r="Y24" s="542"/>
      <c r="Z24" s="444" t="s">
        <v>162</v>
      </c>
      <c r="AA24" s="424"/>
      <c r="AB24" s="424"/>
      <c r="AC24" s="424"/>
      <c r="AD24" s="424"/>
      <c r="AE24" s="424"/>
      <c r="AF24" s="424"/>
      <c r="AG24" s="425"/>
      <c r="AH24" s="445">
        <v>292</v>
      </c>
      <c r="AI24" s="446"/>
      <c r="AJ24" s="446"/>
      <c r="AK24" s="446"/>
      <c r="AL24" s="488"/>
      <c r="AM24" s="445">
        <v>897900</v>
      </c>
      <c r="AN24" s="446"/>
      <c r="AO24" s="446"/>
      <c r="AP24" s="446"/>
      <c r="AQ24" s="446"/>
      <c r="AR24" s="488"/>
      <c r="AS24" s="445">
        <v>3075</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10184264</v>
      </c>
      <c r="BO24" s="395"/>
      <c r="BP24" s="395"/>
      <c r="BQ24" s="395"/>
      <c r="BR24" s="395"/>
      <c r="BS24" s="395"/>
      <c r="BT24" s="395"/>
      <c r="BU24" s="396"/>
      <c r="BV24" s="394">
        <v>9256882</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164</v>
      </c>
      <c r="F25" s="424"/>
      <c r="G25" s="424"/>
      <c r="H25" s="424"/>
      <c r="I25" s="424"/>
      <c r="J25" s="424"/>
      <c r="K25" s="425"/>
      <c r="L25" s="445">
        <v>1</v>
      </c>
      <c r="M25" s="446"/>
      <c r="N25" s="446"/>
      <c r="O25" s="446"/>
      <c r="P25" s="488"/>
      <c r="Q25" s="445">
        <v>6800</v>
      </c>
      <c r="R25" s="446"/>
      <c r="S25" s="446"/>
      <c r="T25" s="446"/>
      <c r="U25" s="446"/>
      <c r="V25" s="488"/>
      <c r="W25" s="540"/>
      <c r="X25" s="541"/>
      <c r="Y25" s="542"/>
      <c r="Z25" s="444" t="s">
        <v>165</v>
      </c>
      <c r="AA25" s="424"/>
      <c r="AB25" s="424"/>
      <c r="AC25" s="424"/>
      <c r="AD25" s="424"/>
      <c r="AE25" s="424"/>
      <c r="AF25" s="424"/>
      <c r="AG25" s="425"/>
      <c r="AH25" s="445">
        <v>48</v>
      </c>
      <c r="AI25" s="446"/>
      <c r="AJ25" s="446"/>
      <c r="AK25" s="446"/>
      <c r="AL25" s="488"/>
      <c r="AM25" s="445">
        <v>150576</v>
      </c>
      <c r="AN25" s="446"/>
      <c r="AO25" s="446"/>
      <c r="AP25" s="446"/>
      <c r="AQ25" s="446"/>
      <c r="AR25" s="488"/>
      <c r="AS25" s="445">
        <v>3137</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3225595</v>
      </c>
      <c r="BO25" s="358"/>
      <c r="BP25" s="358"/>
      <c r="BQ25" s="358"/>
      <c r="BR25" s="358"/>
      <c r="BS25" s="358"/>
      <c r="BT25" s="358"/>
      <c r="BU25" s="359"/>
      <c r="BV25" s="357">
        <v>2779191</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167</v>
      </c>
      <c r="F26" s="424"/>
      <c r="G26" s="424"/>
      <c r="H26" s="424"/>
      <c r="I26" s="424"/>
      <c r="J26" s="424"/>
      <c r="K26" s="425"/>
      <c r="L26" s="445">
        <v>1</v>
      </c>
      <c r="M26" s="446"/>
      <c r="N26" s="446"/>
      <c r="O26" s="446"/>
      <c r="P26" s="488"/>
      <c r="Q26" s="445">
        <v>5900</v>
      </c>
      <c r="R26" s="446"/>
      <c r="S26" s="446"/>
      <c r="T26" s="446"/>
      <c r="U26" s="446"/>
      <c r="V26" s="488"/>
      <c r="W26" s="540"/>
      <c r="X26" s="541"/>
      <c r="Y26" s="542"/>
      <c r="Z26" s="444" t="s">
        <v>168</v>
      </c>
      <c r="AA26" s="546"/>
      <c r="AB26" s="546"/>
      <c r="AC26" s="546"/>
      <c r="AD26" s="546"/>
      <c r="AE26" s="546"/>
      <c r="AF26" s="546"/>
      <c r="AG26" s="547"/>
      <c r="AH26" s="445">
        <v>4</v>
      </c>
      <c r="AI26" s="446"/>
      <c r="AJ26" s="446"/>
      <c r="AK26" s="446"/>
      <c r="AL26" s="488"/>
      <c r="AM26" s="445">
        <v>11768</v>
      </c>
      <c r="AN26" s="446"/>
      <c r="AO26" s="446"/>
      <c r="AP26" s="446"/>
      <c r="AQ26" s="446"/>
      <c r="AR26" s="488"/>
      <c r="AS26" s="445">
        <v>2942</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170</v>
      </c>
      <c r="F27" s="424"/>
      <c r="G27" s="424"/>
      <c r="H27" s="424"/>
      <c r="I27" s="424"/>
      <c r="J27" s="424"/>
      <c r="K27" s="425"/>
      <c r="L27" s="445">
        <v>1</v>
      </c>
      <c r="M27" s="446"/>
      <c r="N27" s="446"/>
      <c r="O27" s="446"/>
      <c r="P27" s="488"/>
      <c r="Q27" s="445">
        <v>5000</v>
      </c>
      <c r="R27" s="446"/>
      <c r="S27" s="446"/>
      <c r="T27" s="446"/>
      <c r="U27" s="446"/>
      <c r="V27" s="488"/>
      <c r="W27" s="540"/>
      <c r="X27" s="541"/>
      <c r="Y27" s="542"/>
      <c r="Z27" s="444" t="s">
        <v>171</v>
      </c>
      <c r="AA27" s="424"/>
      <c r="AB27" s="424"/>
      <c r="AC27" s="424"/>
      <c r="AD27" s="424"/>
      <c r="AE27" s="424"/>
      <c r="AF27" s="424"/>
      <c r="AG27" s="425"/>
      <c r="AH27" s="445">
        <v>3</v>
      </c>
      <c r="AI27" s="446"/>
      <c r="AJ27" s="446"/>
      <c r="AK27" s="446"/>
      <c r="AL27" s="488"/>
      <c r="AM27" s="445">
        <v>11352</v>
      </c>
      <c r="AN27" s="446"/>
      <c r="AO27" s="446"/>
      <c r="AP27" s="446"/>
      <c r="AQ27" s="446"/>
      <c r="AR27" s="488"/>
      <c r="AS27" s="445">
        <v>3784</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t="s">
        <v>122</v>
      </c>
      <c r="BO27" s="514"/>
      <c r="BP27" s="514"/>
      <c r="BQ27" s="514"/>
      <c r="BR27" s="514"/>
      <c r="BS27" s="514"/>
      <c r="BT27" s="514"/>
      <c r="BU27" s="515"/>
      <c r="BV27" s="513" t="s">
        <v>122</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173</v>
      </c>
      <c r="F28" s="424"/>
      <c r="G28" s="424"/>
      <c r="H28" s="424"/>
      <c r="I28" s="424"/>
      <c r="J28" s="424"/>
      <c r="K28" s="425"/>
      <c r="L28" s="445">
        <v>1</v>
      </c>
      <c r="M28" s="446"/>
      <c r="N28" s="446"/>
      <c r="O28" s="446"/>
      <c r="P28" s="488"/>
      <c r="Q28" s="445">
        <v>4500</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2147292</v>
      </c>
      <c r="BO28" s="358"/>
      <c r="BP28" s="358"/>
      <c r="BQ28" s="358"/>
      <c r="BR28" s="358"/>
      <c r="BS28" s="358"/>
      <c r="BT28" s="358"/>
      <c r="BU28" s="359"/>
      <c r="BV28" s="357">
        <v>2597047</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176</v>
      </c>
      <c r="F29" s="424"/>
      <c r="G29" s="424"/>
      <c r="H29" s="424"/>
      <c r="I29" s="424"/>
      <c r="J29" s="424"/>
      <c r="K29" s="425"/>
      <c r="L29" s="445">
        <v>13</v>
      </c>
      <c r="M29" s="446"/>
      <c r="N29" s="446"/>
      <c r="O29" s="446"/>
      <c r="P29" s="488"/>
      <c r="Q29" s="445">
        <v>4200</v>
      </c>
      <c r="R29" s="446"/>
      <c r="S29" s="446"/>
      <c r="T29" s="446"/>
      <c r="U29" s="446"/>
      <c r="V29" s="488"/>
      <c r="W29" s="543"/>
      <c r="X29" s="544"/>
      <c r="Y29" s="545"/>
      <c r="Z29" s="444" t="s">
        <v>177</v>
      </c>
      <c r="AA29" s="424"/>
      <c r="AB29" s="424"/>
      <c r="AC29" s="424"/>
      <c r="AD29" s="424"/>
      <c r="AE29" s="424"/>
      <c r="AF29" s="424"/>
      <c r="AG29" s="425"/>
      <c r="AH29" s="445">
        <v>295</v>
      </c>
      <c r="AI29" s="446"/>
      <c r="AJ29" s="446"/>
      <c r="AK29" s="446"/>
      <c r="AL29" s="488"/>
      <c r="AM29" s="445">
        <v>909252</v>
      </c>
      <c r="AN29" s="446"/>
      <c r="AO29" s="446"/>
      <c r="AP29" s="446"/>
      <c r="AQ29" s="446"/>
      <c r="AR29" s="488"/>
      <c r="AS29" s="445">
        <v>3082</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1670005</v>
      </c>
      <c r="BO29" s="395"/>
      <c r="BP29" s="395"/>
      <c r="BQ29" s="395"/>
      <c r="BR29" s="395"/>
      <c r="BS29" s="395"/>
      <c r="BT29" s="395"/>
      <c r="BU29" s="396"/>
      <c r="BV29" s="394">
        <v>1532572</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96.4</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5123402</v>
      </c>
      <c r="BO30" s="514"/>
      <c r="BP30" s="514"/>
      <c r="BQ30" s="514"/>
      <c r="BR30" s="514"/>
      <c r="BS30" s="514"/>
      <c r="BT30" s="514"/>
      <c r="BU30" s="515"/>
      <c r="BV30" s="513">
        <v>6225266</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15">
      <c r="A33" s="175"/>
      <c r="B33" s="202"/>
      <c r="C33" s="418" t="s">
        <v>186</v>
      </c>
      <c r="D33" s="418"/>
      <c r="E33" s="383" t="s">
        <v>187</v>
      </c>
      <c r="F33" s="383"/>
      <c r="G33" s="383"/>
      <c r="H33" s="383"/>
      <c r="I33" s="383"/>
      <c r="J33" s="383"/>
      <c r="K33" s="383"/>
      <c r="L33" s="383"/>
      <c r="M33" s="383"/>
      <c r="N33" s="383"/>
      <c r="O33" s="383"/>
      <c r="P33" s="383"/>
      <c r="Q33" s="383"/>
      <c r="R33" s="383"/>
      <c r="S33" s="383"/>
      <c r="T33" s="179"/>
      <c r="U33" s="418" t="s">
        <v>186</v>
      </c>
      <c r="V33" s="418"/>
      <c r="W33" s="383" t="s">
        <v>187</v>
      </c>
      <c r="X33" s="383"/>
      <c r="Y33" s="383"/>
      <c r="Z33" s="383"/>
      <c r="AA33" s="383"/>
      <c r="AB33" s="383"/>
      <c r="AC33" s="383"/>
      <c r="AD33" s="383"/>
      <c r="AE33" s="383"/>
      <c r="AF33" s="383"/>
      <c r="AG33" s="383"/>
      <c r="AH33" s="383"/>
      <c r="AI33" s="383"/>
      <c r="AJ33" s="383"/>
      <c r="AK33" s="383"/>
      <c r="AL33" s="179"/>
      <c r="AM33" s="418" t="s">
        <v>186</v>
      </c>
      <c r="AN33" s="418"/>
      <c r="AO33" s="383" t="s">
        <v>187</v>
      </c>
      <c r="AP33" s="383"/>
      <c r="AQ33" s="383"/>
      <c r="AR33" s="383"/>
      <c r="AS33" s="383"/>
      <c r="AT33" s="383"/>
      <c r="AU33" s="383"/>
      <c r="AV33" s="383"/>
      <c r="AW33" s="383"/>
      <c r="AX33" s="383"/>
      <c r="AY33" s="383"/>
      <c r="AZ33" s="383"/>
      <c r="BA33" s="383"/>
      <c r="BB33" s="383"/>
      <c r="BC33" s="383"/>
      <c r="BD33" s="185"/>
      <c r="BE33" s="383" t="s">
        <v>188</v>
      </c>
      <c r="BF33" s="383"/>
      <c r="BG33" s="383" t="s">
        <v>189</v>
      </c>
      <c r="BH33" s="383"/>
      <c r="BI33" s="383"/>
      <c r="BJ33" s="383"/>
      <c r="BK33" s="383"/>
      <c r="BL33" s="383"/>
      <c r="BM33" s="383"/>
      <c r="BN33" s="383"/>
      <c r="BO33" s="383"/>
      <c r="BP33" s="383"/>
      <c r="BQ33" s="383"/>
      <c r="BR33" s="383"/>
      <c r="BS33" s="383"/>
      <c r="BT33" s="383"/>
      <c r="BU33" s="383"/>
      <c r="BV33" s="185"/>
      <c r="BW33" s="418" t="s">
        <v>188</v>
      </c>
      <c r="BX33" s="418"/>
      <c r="BY33" s="383" t="s">
        <v>190</v>
      </c>
      <c r="BZ33" s="383"/>
      <c r="CA33" s="383"/>
      <c r="CB33" s="383"/>
      <c r="CC33" s="383"/>
      <c r="CD33" s="383"/>
      <c r="CE33" s="383"/>
      <c r="CF33" s="383"/>
      <c r="CG33" s="383"/>
      <c r="CH33" s="383"/>
      <c r="CI33" s="383"/>
      <c r="CJ33" s="383"/>
      <c r="CK33" s="383"/>
      <c r="CL33" s="383"/>
      <c r="CM33" s="383"/>
      <c r="CN33" s="179"/>
      <c r="CO33" s="418" t="s">
        <v>186</v>
      </c>
      <c r="CP33" s="418"/>
      <c r="CQ33" s="383" t="s">
        <v>191</v>
      </c>
      <c r="CR33" s="383"/>
      <c r="CS33" s="383"/>
      <c r="CT33" s="383"/>
      <c r="CU33" s="383"/>
      <c r="CV33" s="383"/>
      <c r="CW33" s="383"/>
      <c r="CX33" s="383"/>
      <c r="CY33" s="383"/>
      <c r="CZ33" s="383"/>
      <c r="DA33" s="383"/>
      <c r="DB33" s="383"/>
      <c r="DC33" s="383"/>
      <c r="DD33" s="383"/>
      <c r="DE33" s="383"/>
      <c r="DF33" s="179"/>
      <c r="DG33" s="583" t="s">
        <v>192</v>
      </c>
      <c r="DH33" s="583"/>
      <c r="DI33" s="180"/>
    </row>
    <row r="34" spans="1:113" ht="32.25" customHeight="1" x14ac:dyDescent="0.15">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f>IF(AO34="","",MAX(C34:D43,U34:V43)+1)</f>
        <v>5</v>
      </c>
      <c r="AN34" s="584"/>
      <c r="AO34" s="585" t="str">
        <f>IF('各会計、関係団体の財政状況及び健全化判断比率'!B31="","",'各会計、関係団体の財政状況及び健全化判断比率'!B31)</f>
        <v>上水道事業会計</v>
      </c>
      <c r="AP34" s="585"/>
      <c r="AQ34" s="585"/>
      <c r="AR34" s="585"/>
      <c r="AS34" s="585"/>
      <c r="AT34" s="585"/>
      <c r="AU34" s="585"/>
      <c r="AV34" s="585"/>
      <c r="AW34" s="585"/>
      <c r="AX34" s="585"/>
      <c r="AY34" s="585"/>
      <c r="AZ34" s="585"/>
      <c r="BA34" s="585"/>
      <c r="BB34" s="585"/>
      <c r="BC34" s="585"/>
      <c r="BD34" s="175"/>
      <c r="BE34" s="584">
        <f>IF(BG34="","",MAX(C34:D43,U34:V43,AM34:AN43)+1)</f>
        <v>7</v>
      </c>
      <c r="BF34" s="584"/>
      <c r="BG34" s="585" t="str">
        <f>IF('各会計、関係団体の財政状況及び健全化判断比率'!B33="","",'各会計、関係団体の財政状況及び健全化判断比率'!B33)</f>
        <v>漁業集落排水事業特別会計</v>
      </c>
      <c r="BH34" s="585"/>
      <c r="BI34" s="585"/>
      <c r="BJ34" s="585"/>
      <c r="BK34" s="585"/>
      <c r="BL34" s="585"/>
      <c r="BM34" s="585"/>
      <c r="BN34" s="585"/>
      <c r="BO34" s="585"/>
      <c r="BP34" s="585"/>
      <c r="BQ34" s="585"/>
      <c r="BR34" s="585"/>
      <c r="BS34" s="585"/>
      <c r="BT34" s="585"/>
      <c r="BU34" s="585"/>
      <c r="BV34" s="175"/>
      <c r="BW34" s="584">
        <f>IF(BY34="","",MAX(C34:D43,U34:V43,AM34:AN43,BE34:BF43)+1)</f>
        <v>8</v>
      </c>
      <c r="BX34" s="584"/>
      <c r="BY34" s="585" t="str">
        <f>IF('各会計、関係団体の財政状況及び健全化判断比率'!B68="","",'各会計、関係団体の財政状況及び健全化判断比率'!B68)</f>
        <v>有田周辺広域圏事務組合</v>
      </c>
      <c r="BZ34" s="585"/>
      <c r="CA34" s="585"/>
      <c r="CB34" s="585"/>
      <c r="CC34" s="585"/>
      <c r="CD34" s="585"/>
      <c r="CE34" s="585"/>
      <c r="CF34" s="585"/>
      <c r="CG34" s="585"/>
      <c r="CH34" s="585"/>
      <c r="CI34" s="585"/>
      <c r="CJ34" s="585"/>
      <c r="CK34" s="585"/>
      <c r="CL34" s="585"/>
      <c r="CM34" s="585"/>
      <c r="CN34" s="175"/>
      <c r="CO34" s="584" t="str">
        <f>IF(CQ34="","",MAX(C34:D43,U34:V43,AM34:AN43,BE34:BF43,BW34:BX43)+1)</f>
        <v/>
      </c>
      <c r="CP34" s="584"/>
      <c r="CQ34" s="585" t="str">
        <f>IF('各会計、関係団体の財政状況及び健全化判断比率'!BS7="","",'各会計、関係団体の財政状況及び健全化判断比率'!BS7)</f>
        <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15">
      <c r="A35" s="175"/>
      <c r="B35" s="202"/>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介護保険特別会計</v>
      </c>
      <c r="X35" s="585"/>
      <c r="Y35" s="585"/>
      <c r="Z35" s="585"/>
      <c r="AA35" s="585"/>
      <c r="AB35" s="585"/>
      <c r="AC35" s="585"/>
      <c r="AD35" s="585"/>
      <c r="AE35" s="585"/>
      <c r="AF35" s="585"/>
      <c r="AG35" s="585"/>
      <c r="AH35" s="585"/>
      <c r="AI35" s="585"/>
      <c r="AJ35" s="585"/>
      <c r="AK35" s="585"/>
      <c r="AL35" s="175"/>
      <c r="AM35" s="584">
        <f t="shared" ref="AM35:AM43" si="0">IF(AO35="","",AM34+1)</f>
        <v>6</v>
      </c>
      <c r="AN35" s="584"/>
      <c r="AO35" s="585" t="str">
        <f>IF('各会計、関係団体の財政状況及び健全化判断比率'!B32="","",'各会計、関係団体の財政状況及び健全化判断比率'!B32)</f>
        <v>病院事業会計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9</v>
      </c>
      <c r="BX35" s="584"/>
      <c r="BY35" s="585" t="str">
        <f>IF('各会計、関係団体の財政状況及び健全化判断比率'!B69="","",'各会計、関係団体の財政状況及び健全化判断比率'!B69)</f>
        <v>有田周辺広域圏事務組合（公営企業会計）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15">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10</v>
      </c>
      <c r="BX36" s="584"/>
      <c r="BY36" s="585" t="str">
        <f>IF('各会計、関係団体の財政状況及び健全化判断比率'!B70="","",'各会計、関係団体の財政状況及び健全化判断比率'!B70)</f>
        <v>有田聖苑事務組合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15">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11</v>
      </c>
      <c r="BX37" s="584"/>
      <c r="BY37" s="585" t="str">
        <f>IF('各会計、関係団体の財政状況及び健全化判断比率'!B71="","",'各会計、関係団体の財政状況及び健全化判断比率'!B71)</f>
        <v>和歌山県後期高齢者医療広域連合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15">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12</v>
      </c>
      <c r="BX38" s="584"/>
      <c r="BY38" s="585" t="str">
        <f>IF('各会計、関係団体の財政状況及び健全化判断比率'!B72="","",'各会計、関係団体の財政状況及び健全化判断比率'!B72)</f>
        <v>和歌山県後期高齢者医療広域連合（特別会計）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15">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13</v>
      </c>
      <c r="BX39" s="584"/>
      <c r="BY39" s="585" t="str">
        <f>IF('各会計、関係団体の財政状況及び健全化判断比率'!B73="","",'各会計、関係団体の財政状況及び健全化判断比率'!B73)</f>
        <v>和歌山県市町村総合事務組合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15">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14</v>
      </c>
      <c r="BX40" s="584"/>
      <c r="BY40" s="585" t="str">
        <f>IF('各会計、関係団体の財政状況及び健全化判断比率'!B74="","",'各会計、関係団体の財政状況及び健全化判断比率'!B74)</f>
        <v>和歌山地方税回収機構</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15">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15">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15">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ZtnGDerCdkqimNyWPIW5FLqpT3KkBiArFSRGFbj5E4zqOnNPL2ZKDdndWIA0+XLzE9KDR+awFpvhlqSrWAfyKA==" saltValue="M14KkrOjs6ppkIViittQ2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1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215</v>
      </c>
      <c r="C5" s="597"/>
      <c r="D5" s="597"/>
      <c r="E5" s="597"/>
      <c r="F5" s="597"/>
      <c r="G5" s="597"/>
      <c r="H5" s="597"/>
      <c r="I5" s="597"/>
      <c r="J5" s="597"/>
      <c r="K5" s="597"/>
      <c r="L5" s="597"/>
      <c r="M5" s="597"/>
      <c r="N5" s="597"/>
      <c r="O5" s="597"/>
      <c r="P5" s="597"/>
      <c r="Q5" s="598"/>
      <c r="R5" s="599">
        <v>3654909</v>
      </c>
      <c r="S5" s="600"/>
      <c r="T5" s="600"/>
      <c r="U5" s="600"/>
      <c r="V5" s="600"/>
      <c r="W5" s="600"/>
      <c r="X5" s="600"/>
      <c r="Y5" s="601"/>
      <c r="Z5" s="602">
        <v>16</v>
      </c>
      <c r="AA5" s="602"/>
      <c r="AB5" s="602"/>
      <c r="AC5" s="602"/>
      <c r="AD5" s="603">
        <v>3654909</v>
      </c>
      <c r="AE5" s="603"/>
      <c r="AF5" s="603"/>
      <c r="AG5" s="603"/>
      <c r="AH5" s="603"/>
      <c r="AI5" s="603"/>
      <c r="AJ5" s="603"/>
      <c r="AK5" s="603"/>
      <c r="AL5" s="604">
        <v>48.3</v>
      </c>
      <c r="AM5" s="605"/>
      <c r="AN5" s="605"/>
      <c r="AO5" s="606"/>
      <c r="AP5" s="596" t="s">
        <v>216</v>
      </c>
      <c r="AQ5" s="597"/>
      <c r="AR5" s="597"/>
      <c r="AS5" s="597"/>
      <c r="AT5" s="597"/>
      <c r="AU5" s="597"/>
      <c r="AV5" s="597"/>
      <c r="AW5" s="597"/>
      <c r="AX5" s="597"/>
      <c r="AY5" s="597"/>
      <c r="AZ5" s="597"/>
      <c r="BA5" s="597"/>
      <c r="BB5" s="597"/>
      <c r="BC5" s="597"/>
      <c r="BD5" s="597"/>
      <c r="BE5" s="597"/>
      <c r="BF5" s="598"/>
      <c r="BG5" s="610">
        <v>3654054</v>
      </c>
      <c r="BH5" s="611"/>
      <c r="BI5" s="611"/>
      <c r="BJ5" s="611"/>
      <c r="BK5" s="611"/>
      <c r="BL5" s="611"/>
      <c r="BM5" s="611"/>
      <c r="BN5" s="612"/>
      <c r="BO5" s="613">
        <v>100</v>
      </c>
      <c r="BP5" s="613"/>
      <c r="BQ5" s="613"/>
      <c r="BR5" s="613"/>
      <c r="BS5" s="614">
        <v>211772</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15">
      <c r="B6" s="607" t="s">
        <v>220</v>
      </c>
      <c r="C6" s="608"/>
      <c r="D6" s="608"/>
      <c r="E6" s="608"/>
      <c r="F6" s="608"/>
      <c r="G6" s="608"/>
      <c r="H6" s="608"/>
      <c r="I6" s="608"/>
      <c r="J6" s="608"/>
      <c r="K6" s="608"/>
      <c r="L6" s="608"/>
      <c r="M6" s="608"/>
      <c r="N6" s="608"/>
      <c r="O6" s="608"/>
      <c r="P6" s="608"/>
      <c r="Q6" s="609"/>
      <c r="R6" s="610">
        <v>104283</v>
      </c>
      <c r="S6" s="611"/>
      <c r="T6" s="611"/>
      <c r="U6" s="611"/>
      <c r="V6" s="611"/>
      <c r="W6" s="611"/>
      <c r="X6" s="611"/>
      <c r="Y6" s="612"/>
      <c r="Z6" s="613">
        <v>0.5</v>
      </c>
      <c r="AA6" s="613"/>
      <c r="AB6" s="613"/>
      <c r="AC6" s="613"/>
      <c r="AD6" s="614">
        <v>104283</v>
      </c>
      <c r="AE6" s="614"/>
      <c r="AF6" s="614"/>
      <c r="AG6" s="614"/>
      <c r="AH6" s="614"/>
      <c r="AI6" s="614"/>
      <c r="AJ6" s="614"/>
      <c r="AK6" s="614"/>
      <c r="AL6" s="615">
        <v>1.4</v>
      </c>
      <c r="AM6" s="616"/>
      <c r="AN6" s="616"/>
      <c r="AO6" s="617"/>
      <c r="AP6" s="607" t="s">
        <v>221</v>
      </c>
      <c r="AQ6" s="608"/>
      <c r="AR6" s="608"/>
      <c r="AS6" s="608"/>
      <c r="AT6" s="608"/>
      <c r="AU6" s="608"/>
      <c r="AV6" s="608"/>
      <c r="AW6" s="608"/>
      <c r="AX6" s="608"/>
      <c r="AY6" s="608"/>
      <c r="AZ6" s="608"/>
      <c r="BA6" s="608"/>
      <c r="BB6" s="608"/>
      <c r="BC6" s="608"/>
      <c r="BD6" s="608"/>
      <c r="BE6" s="608"/>
      <c r="BF6" s="609"/>
      <c r="BG6" s="610">
        <v>3654054</v>
      </c>
      <c r="BH6" s="611"/>
      <c r="BI6" s="611"/>
      <c r="BJ6" s="611"/>
      <c r="BK6" s="611"/>
      <c r="BL6" s="611"/>
      <c r="BM6" s="611"/>
      <c r="BN6" s="612"/>
      <c r="BO6" s="613">
        <v>100</v>
      </c>
      <c r="BP6" s="613"/>
      <c r="BQ6" s="613"/>
      <c r="BR6" s="613"/>
      <c r="BS6" s="614">
        <v>211772</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162951</v>
      </c>
      <c r="CS6" s="611"/>
      <c r="CT6" s="611"/>
      <c r="CU6" s="611"/>
      <c r="CV6" s="611"/>
      <c r="CW6" s="611"/>
      <c r="CX6" s="611"/>
      <c r="CY6" s="612"/>
      <c r="CZ6" s="604">
        <v>0.7</v>
      </c>
      <c r="DA6" s="605"/>
      <c r="DB6" s="605"/>
      <c r="DC6" s="621"/>
      <c r="DD6" s="619" t="s">
        <v>122</v>
      </c>
      <c r="DE6" s="611"/>
      <c r="DF6" s="611"/>
      <c r="DG6" s="611"/>
      <c r="DH6" s="611"/>
      <c r="DI6" s="611"/>
      <c r="DJ6" s="611"/>
      <c r="DK6" s="611"/>
      <c r="DL6" s="611"/>
      <c r="DM6" s="611"/>
      <c r="DN6" s="611"/>
      <c r="DO6" s="611"/>
      <c r="DP6" s="612"/>
      <c r="DQ6" s="619">
        <v>162951</v>
      </c>
      <c r="DR6" s="611"/>
      <c r="DS6" s="611"/>
      <c r="DT6" s="611"/>
      <c r="DU6" s="611"/>
      <c r="DV6" s="611"/>
      <c r="DW6" s="611"/>
      <c r="DX6" s="611"/>
      <c r="DY6" s="611"/>
      <c r="DZ6" s="611"/>
      <c r="EA6" s="611"/>
      <c r="EB6" s="611"/>
      <c r="EC6" s="620"/>
    </row>
    <row r="7" spans="2:143" ht="11.25" customHeight="1" x14ac:dyDescent="0.15">
      <c r="B7" s="607" t="s">
        <v>223</v>
      </c>
      <c r="C7" s="608"/>
      <c r="D7" s="608"/>
      <c r="E7" s="608"/>
      <c r="F7" s="608"/>
      <c r="G7" s="608"/>
      <c r="H7" s="608"/>
      <c r="I7" s="608"/>
      <c r="J7" s="608"/>
      <c r="K7" s="608"/>
      <c r="L7" s="608"/>
      <c r="M7" s="608"/>
      <c r="N7" s="608"/>
      <c r="O7" s="608"/>
      <c r="P7" s="608"/>
      <c r="Q7" s="609"/>
      <c r="R7" s="610">
        <v>1388</v>
      </c>
      <c r="S7" s="611"/>
      <c r="T7" s="611"/>
      <c r="U7" s="611"/>
      <c r="V7" s="611"/>
      <c r="W7" s="611"/>
      <c r="X7" s="611"/>
      <c r="Y7" s="612"/>
      <c r="Z7" s="613">
        <v>0</v>
      </c>
      <c r="AA7" s="613"/>
      <c r="AB7" s="613"/>
      <c r="AC7" s="613"/>
      <c r="AD7" s="614">
        <v>1388</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1530935</v>
      </c>
      <c r="BH7" s="611"/>
      <c r="BI7" s="611"/>
      <c r="BJ7" s="611"/>
      <c r="BK7" s="611"/>
      <c r="BL7" s="611"/>
      <c r="BM7" s="611"/>
      <c r="BN7" s="612"/>
      <c r="BO7" s="613">
        <v>41.9</v>
      </c>
      <c r="BP7" s="613"/>
      <c r="BQ7" s="613"/>
      <c r="BR7" s="613"/>
      <c r="BS7" s="614">
        <v>91191</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2434373</v>
      </c>
      <c r="CS7" s="611"/>
      <c r="CT7" s="611"/>
      <c r="CU7" s="611"/>
      <c r="CV7" s="611"/>
      <c r="CW7" s="611"/>
      <c r="CX7" s="611"/>
      <c r="CY7" s="612"/>
      <c r="CZ7" s="613">
        <v>11</v>
      </c>
      <c r="DA7" s="613"/>
      <c r="DB7" s="613"/>
      <c r="DC7" s="613"/>
      <c r="DD7" s="619">
        <v>376462</v>
      </c>
      <c r="DE7" s="611"/>
      <c r="DF7" s="611"/>
      <c r="DG7" s="611"/>
      <c r="DH7" s="611"/>
      <c r="DI7" s="611"/>
      <c r="DJ7" s="611"/>
      <c r="DK7" s="611"/>
      <c r="DL7" s="611"/>
      <c r="DM7" s="611"/>
      <c r="DN7" s="611"/>
      <c r="DO7" s="611"/>
      <c r="DP7" s="612"/>
      <c r="DQ7" s="619">
        <v>1895778</v>
      </c>
      <c r="DR7" s="611"/>
      <c r="DS7" s="611"/>
      <c r="DT7" s="611"/>
      <c r="DU7" s="611"/>
      <c r="DV7" s="611"/>
      <c r="DW7" s="611"/>
      <c r="DX7" s="611"/>
      <c r="DY7" s="611"/>
      <c r="DZ7" s="611"/>
      <c r="EA7" s="611"/>
      <c r="EB7" s="611"/>
      <c r="EC7" s="620"/>
    </row>
    <row r="8" spans="2:143" ht="11.25" customHeight="1" x14ac:dyDescent="0.15">
      <c r="B8" s="607" t="s">
        <v>226</v>
      </c>
      <c r="C8" s="608"/>
      <c r="D8" s="608"/>
      <c r="E8" s="608"/>
      <c r="F8" s="608"/>
      <c r="G8" s="608"/>
      <c r="H8" s="608"/>
      <c r="I8" s="608"/>
      <c r="J8" s="608"/>
      <c r="K8" s="608"/>
      <c r="L8" s="608"/>
      <c r="M8" s="608"/>
      <c r="N8" s="608"/>
      <c r="O8" s="608"/>
      <c r="P8" s="608"/>
      <c r="Q8" s="609"/>
      <c r="R8" s="610">
        <v>27587</v>
      </c>
      <c r="S8" s="611"/>
      <c r="T8" s="611"/>
      <c r="U8" s="611"/>
      <c r="V8" s="611"/>
      <c r="W8" s="611"/>
      <c r="X8" s="611"/>
      <c r="Y8" s="612"/>
      <c r="Z8" s="613">
        <v>0.1</v>
      </c>
      <c r="AA8" s="613"/>
      <c r="AB8" s="613"/>
      <c r="AC8" s="613"/>
      <c r="AD8" s="614">
        <v>27587</v>
      </c>
      <c r="AE8" s="614"/>
      <c r="AF8" s="614"/>
      <c r="AG8" s="614"/>
      <c r="AH8" s="614"/>
      <c r="AI8" s="614"/>
      <c r="AJ8" s="614"/>
      <c r="AK8" s="614"/>
      <c r="AL8" s="615">
        <v>0.4</v>
      </c>
      <c r="AM8" s="616"/>
      <c r="AN8" s="616"/>
      <c r="AO8" s="617"/>
      <c r="AP8" s="607" t="s">
        <v>227</v>
      </c>
      <c r="AQ8" s="608"/>
      <c r="AR8" s="608"/>
      <c r="AS8" s="608"/>
      <c r="AT8" s="608"/>
      <c r="AU8" s="608"/>
      <c r="AV8" s="608"/>
      <c r="AW8" s="608"/>
      <c r="AX8" s="608"/>
      <c r="AY8" s="608"/>
      <c r="AZ8" s="608"/>
      <c r="BA8" s="608"/>
      <c r="BB8" s="608"/>
      <c r="BC8" s="608"/>
      <c r="BD8" s="608"/>
      <c r="BE8" s="608"/>
      <c r="BF8" s="609"/>
      <c r="BG8" s="610">
        <v>43372</v>
      </c>
      <c r="BH8" s="611"/>
      <c r="BI8" s="611"/>
      <c r="BJ8" s="611"/>
      <c r="BK8" s="611"/>
      <c r="BL8" s="611"/>
      <c r="BM8" s="611"/>
      <c r="BN8" s="612"/>
      <c r="BO8" s="613">
        <v>1.2</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5959927</v>
      </c>
      <c r="CS8" s="611"/>
      <c r="CT8" s="611"/>
      <c r="CU8" s="611"/>
      <c r="CV8" s="611"/>
      <c r="CW8" s="611"/>
      <c r="CX8" s="611"/>
      <c r="CY8" s="612"/>
      <c r="CZ8" s="613">
        <v>26.9</v>
      </c>
      <c r="DA8" s="613"/>
      <c r="DB8" s="613"/>
      <c r="DC8" s="613"/>
      <c r="DD8" s="619">
        <v>840559</v>
      </c>
      <c r="DE8" s="611"/>
      <c r="DF8" s="611"/>
      <c r="DG8" s="611"/>
      <c r="DH8" s="611"/>
      <c r="DI8" s="611"/>
      <c r="DJ8" s="611"/>
      <c r="DK8" s="611"/>
      <c r="DL8" s="611"/>
      <c r="DM8" s="611"/>
      <c r="DN8" s="611"/>
      <c r="DO8" s="611"/>
      <c r="DP8" s="612"/>
      <c r="DQ8" s="619">
        <v>3697077</v>
      </c>
      <c r="DR8" s="611"/>
      <c r="DS8" s="611"/>
      <c r="DT8" s="611"/>
      <c r="DU8" s="611"/>
      <c r="DV8" s="611"/>
      <c r="DW8" s="611"/>
      <c r="DX8" s="611"/>
      <c r="DY8" s="611"/>
      <c r="DZ8" s="611"/>
      <c r="EA8" s="611"/>
      <c r="EB8" s="611"/>
      <c r="EC8" s="620"/>
    </row>
    <row r="9" spans="2:143" ht="11.25" customHeight="1" x14ac:dyDescent="0.15">
      <c r="B9" s="607" t="s">
        <v>229</v>
      </c>
      <c r="C9" s="608"/>
      <c r="D9" s="608"/>
      <c r="E9" s="608"/>
      <c r="F9" s="608"/>
      <c r="G9" s="608"/>
      <c r="H9" s="608"/>
      <c r="I9" s="608"/>
      <c r="J9" s="608"/>
      <c r="K9" s="608"/>
      <c r="L9" s="608"/>
      <c r="M9" s="608"/>
      <c r="N9" s="608"/>
      <c r="O9" s="608"/>
      <c r="P9" s="608"/>
      <c r="Q9" s="609"/>
      <c r="R9" s="610">
        <v>27508</v>
      </c>
      <c r="S9" s="611"/>
      <c r="T9" s="611"/>
      <c r="U9" s="611"/>
      <c r="V9" s="611"/>
      <c r="W9" s="611"/>
      <c r="X9" s="611"/>
      <c r="Y9" s="612"/>
      <c r="Z9" s="613">
        <v>0.1</v>
      </c>
      <c r="AA9" s="613"/>
      <c r="AB9" s="613"/>
      <c r="AC9" s="613"/>
      <c r="AD9" s="614">
        <v>27508</v>
      </c>
      <c r="AE9" s="614"/>
      <c r="AF9" s="614"/>
      <c r="AG9" s="614"/>
      <c r="AH9" s="614"/>
      <c r="AI9" s="614"/>
      <c r="AJ9" s="614"/>
      <c r="AK9" s="614"/>
      <c r="AL9" s="615">
        <v>0.4</v>
      </c>
      <c r="AM9" s="616"/>
      <c r="AN9" s="616"/>
      <c r="AO9" s="617"/>
      <c r="AP9" s="607" t="s">
        <v>230</v>
      </c>
      <c r="AQ9" s="608"/>
      <c r="AR9" s="608"/>
      <c r="AS9" s="608"/>
      <c r="AT9" s="608"/>
      <c r="AU9" s="608"/>
      <c r="AV9" s="608"/>
      <c r="AW9" s="608"/>
      <c r="AX9" s="608"/>
      <c r="AY9" s="608"/>
      <c r="AZ9" s="608"/>
      <c r="BA9" s="608"/>
      <c r="BB9" s="608"/>
      <c r="BC9" s="608"/>
      <c r="BD9" s="608"/>
      <c r="BE9" s="608"/>
      <c r="BF9" s="609"/>
      <c r="BG9" s="610">
        <v>1102190</v>
      </c>
      <c r="BH9" s="611"/>
      <c r="BI9" s="611"/>
      <c r="BJ9" s="611"/>
      <c r="BK9" s="611"/>
      <c r="BL9" s="611"/>
      <c r="BM9" s="611"/>
      <c r="BN9" s="612"/>
      <c r="BO9" s="613">
        <v>30.2</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2711046</v>
      </c>
      <c r="CS9" s="611"/>
      <c r="CT9" s="611"/>
      <c r="CU9" s="611"/>
      <c r="CV9" s="611"/>
      <c r="CW9" s="611"/>
      <c r="CX9" s="611"/>
      <c r="CY9" s="612"/>
      <c r="CZ9" s="613">
        <v>12.2</v>
      </c>
      <c r="DA9" s="613"/>
      <c r="DB9" s="613"/>
      <c r="DC9" s="613"/>
      <c r="DD9" s="619">
        <v>584608</v>
      </c>
      <c r="DE9" s="611"/>
      <c r="DF9" s="611"/>
      <c r="DG9" s="611"/>
      <c r="DH9" s="611"/>
      <c r="DI9" s="611"/>
      <c r="DJ9" s="611"/>
      <c r="DK9" s="611"/>
      <c r="DL9" s="611"/>
      <c r="DM9" s="611"/>
      <c r="DN9" s="611"/>
      <c r="DO9" s="611"/>
      <c r="DP9" s="612"/>
      <c r="DQ9" s="619">
        <v>2387250</v>
      </c>
      <c r="DR9" s="611"/>
      <c r="DS9" s="611"/>
      <c r="DT9" s="611"/>
      <c r="DU9" s="611"/>
      <c r="DV9" s="611"/>
      <c r="DW9" s="611"/>
      <c r="DX9" s="611"/>
      <c r="DY9" s="611"/>
      <c r="DZ9" s="611"/>
      <c r="EA9" s="611"/>
      <c r="EB9" s="611"/>
      <c r="EC9" s="620"/>
    </row>
    <row r="10" spans="2:143" ht="11.25" customHeight="1" x14ac:dyDescent="0.15">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57851</v>
      </c>
      <c r="BH10" s="611"/>
      <c r="BI10" s="611"/>
      <c r="BJ10" s="611"/>
      <c r="BK10" s="611"/>
      <c r="BL10" s="611"/>
      <c r="BM10" s="611"/>
      <c r="BN10" s="612"/>
      <c r="BO10" s="613">
        <v>1.6</v>
      </c>
      <c r="BP10" s="613"/>
      <c r="BQ10" s="613"/>
      <c r="BR10" s="613"/>
      <c r="BS10" s="614" t="s">
        <v>122</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t="s">
        <v>122</v>
      </c>
      <c r="CS10" s="611"/>
      <c r="CT10" s="611"/>
      <c r="CU10" s="611"/>
      <c r="CV10" s="611"/>
      <c r="CW10" s="611"/>
      <c r="CX10" s="611"/>
      <c r="CY10" s="612"/>
      <c r="CZ10" s="613" t="s">
        <v>122</v>
      </c>
      <c r="DA10" s="613"/>
      <c r="DB10" s="613"/>
      <c r="DC10" s="613"/>
      <c r="DD10" s="619" t="s">
        <v>122</v>
      </c>
      <c r="DE10" s="611"/>
      <c r="DF10" s="611"/>
      <c r="DG10" s="611"/>
      <c r="DH10" s="611"/>
      <c r="DI10" s="611"/>
      <c r="DJ10" s="611"/>
      <c r="DK10" s="611"/>
      <c r="DL10" s="611"/>
      <c r="DM10" s="611"/>
      <c r="DN10" s="611"/>
      <c r="DO10" s="611"/>
      <c r="DP10" s="612"/>
      <c r="DQ10" s="619" t="s">
        <v>122</v>
      </c>
      <c r="DR10" s="611"/>
      <c r="DS10" s="611"/>
      <c r="DT10" s="611"/>
      <c r="DU10" s="611"/>
      <c r="DV10" s="611"/>
      <c r="DW10" s="611"/>
      <c r="DX10" s="611"/>
      <c r="DY10" s="611"/>
      <c r="DZ10" s="611"/>
      <c r="EA10" s="611"/>
      <c r="EB10" s="611"/>
      <c r="EC10" s="620"/>
    </row>
    <row r="11" spans="2:143" ht="11.25" customHeight="1" x14ac:dyDescent="0.15">
      <c r="B11" s="607" t="s">
        <v>235</v>
      </c>
      <c r="C11" s="608"/>
      <c r="D11" s="608"/>
      <c r="E11" s="608"/>
      <c r="F11" s="608"/>
      <c r="G11" s="608"/>
      <c r="H11" s="608"/>
      <c r="I11" s="608"/>
      <c r="J11" s="608"/>
      <c r="K11" s="608"/>
      <c r="L11" s="608"/>
      <c r="M11" s="608"/>
      <c r="N11" s="608"/>
      <c r="O11" s="608"/>
      <c r="P11" s="608"/>
      <c r="Q11" s="609"/>
      <c r="R11" s="610">
        <v>636541</v>
      </c>
      <c r="S11" s="611"/>
      <c r="T11" s="611"/>
      <c r="U11" s="611"/>
      <c r="V11" s="611"/>
      <c r="W11" s="611"/>
      <c r="X11" s="611"/>
      <c r="Y11" s="612"/>
      <c r="Z11" s="615">
        <v>2.8</v>
      </c>
      <c r="AA11" s="616"/>
      <c r="AB11" s="616"/>
      <c r="AC11" s="622"/>
      <c r="AD11" s="619">
        <v>636541</v>
      </c>
      <c r="AE11" s="611"/>
      <c r="AF11" s="611"/>
      <c r="AG11" s="611"/>
      <c r="AH11" s="611"/>
      <c r="AI11" s="611"/>
      <c r="AJ11" s="611"/>
      <c r="AK11" s="612"/>
      <c r="AL11" s="615">
        <v>8.4</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327522</v>
      </c>
      <c r="BH11" s="611"/>
      <c r="BI11" s="611"/>
      <c r="BJ11" s="611"/>
      <c r="BK11" s="611"/>
      <c r="BL11" s="611"/>
      <c r="BM11" s="611"/>
      <c r="BN11" s="612"/>
      <c r="BO11" s="613">
        <v>9</v>
      </c>
      <c r="BP11" s="613"/>
      <c r="BQ11" s="613"/>
      <c r="BR11" s="613"/>
      <c r="BS11" s="614">
        <v>91191</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360839</v>
      </c>
      <c r="CS11" s="611"/>
      <c r="CT11" s="611"/>
      <c r="CU11" s="611"/>
      <c r="CV11" s="611"/>
      <c r="CW11" s="611"/>
      <c r="CX11" s="611"/>
      <c r="CY11" s="612"/>
      <c r="CZ11" s="613">
        <v>1.6</v>
      </c>
      <c r="DA11" s="613"/>
      <c r="DB11" s="613"/>
      <c r="DC11" s="613"/>
      <c r="DD11" s="619">
        <v>106729</v>
      </c>
      <c r="DE11" s="611"/>
      <c r="DF11" s="611"/>
      <c r="DG11" s="611"/>
      <c r="DH11" s="611"/>
      <c r="DI11" s="611"/>
      <c r="DJ11" s="611"/>
      <c r="DK11" s="611"/>
      <c r="DL11" s="611"/>
      <c r="DM11" s="611"/>
      <c r="DN11" s="611"/>
      <c r="DO11" s="611"/>
      <c r="DP11" s="612"/>
      <c r="DQ11" s="619">
        <v>195245</v>
      </c>
      <c r="DR11" s="611"/>
      <c r="DS11" s="611"/>
      <c r="DT11" s="611"/>
      <c r="DU11" s="611"/>
      <c r="DV11" s="611"/>
      <c r="DW11" s="611"/>
      <c r="DX11" s="611"/>
      <c r="DY11" s="611"/>
      <c r="DZ11" s="611"/>
      <c r="EA11" s="611"/>
      <c r="EB11" s="611"/>
      <c r="EC11" s="620"/>
    </row>
    <row r="12" spans="2:143" ht="11.25" customHeight="1" x14ac:dyDescent="0.15">
      <c r="B12" s="607" t="s">
        <v>238</v>
      </c>
      <c r="C12" s="608"/>
      <c r="D12" s="608"/>
      <c r="E12" s="608"/>
      <c r="F12" s="608"/>
      <c r="G12" s="608"/>
      <c r="H12" s="608"/>
      <c r="I12" s="608"/>
      <c r="J12" s="608"/>
      <c r="K12" s="608"/>
      <c r="L12" s="608"/>
      <c r="M12" s="608"/>
      <c r="N12" s="608"/>
      <c r="O12" s="608"/>
      <c r="P12" s="608"/>
      <c r="Q12" s="609"/>
      <c r="R12" s="610" t="s">
        <v>122</v>
      </c>
      <c r="S12" s="611"/>
      <c r="T12" s="611"/>
      <c r="U12" s="611"/>
      <c r="V12" s="611"/>
      <c r="W12" s="611"/>
      <c r="X12" s="611"/>
      <c r="Y12" s="612"/>
      <c r="Z12" s="613" t="s">
        <v>122</v>
      </c>
      <c r="AA12" s="613"/>
      <c r="AB12" s="613"/>
      <c r="AC12" s="613"/>
      <c r="AD12" s="614" t="s">
        <v>122</v>
      </c>
      <c r="AE12" s="614"/>
      <c r="AF12" s="614"/>
      <c r="AG12" s="614"/>
      <c r="AH12" s="614"/>
      <c r="AI12" s="614"/>
      <c r="AJ12" s="614"/>
      <c r="AK12" s="614"/>
      <c r="AL12" s="615" t="s">
        <v>122</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1816561</v>
      </c>
      <c r="BH12" s="611"/>
      <c r="BI12" s="611"/>
      <c r="BJ12" s="611"/>
      <c r="BK12" s="611"/>
      <c r="BL12" s="611"/>
      <c r="BM12" s="611"/>
      <c r="BN12" s="612"/>
      <c r="BO12" s="613">
        <v>49.7</v>
      </c>
      <c r="BP12" s="613"/>
      <c r="BQ12" s="613"/>
      <c r="BR12" s="613"/>
      <c r="BS12" s="614">
        <v>120581</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4731877</v>
      </c>
      <c r="CS12" s="611"/>
      <c r="CT12" s="611"/>
      <c r="CU12" s="611"/>
      <c r="CV12" s="611"/>
      <c r="CW12" s="611"/>
      <c r="CX12" s="611"/>
      <c r="CY12" s="612"/>
      <c r="CZ12" s="613">
        <v>21.3</v>
      </c>
      <c r="DA12" s="613"/>
      <c r="DB12" s="613"/>
      <c r="DC12" s="613"/>
      <c r="DD12" s="619">
        <v>10352</v>
      </c>
      <c r="DE12" s="611"/>
      <c r="DF12" s="611"/>
      <c r="DG12" s="611"/>
      <c r="DH12" s="611"/>
      <c r="DI12" s="611"/>
      <c r="DJ12" s="611"/>
      <c r="DK12" s="611"/>
      <c r="DL12" s="611"/>
      <c r="DM12" s="611"/>
      <c r="DN12" s="611"/>
      <c r="DO12" s="611"/>
      <c r="DP12" s="612"/>
      <c r="DQ12" s="619">
        <v>4701434</v>
      </c>
      <c r="DR12" s="611"/>
      <c r="DS12" s="611"/>
      <c r="DT12" s="611"/>
      <c r="DU12" s="611"/>
      <c r="DV12" s="611"/>
      <c r="DW12" s="611"/>
      <c r="DX12" s="611"/>
      <c r="DY12" s="611"/>
      <c r="DZ12" s="611"/>
      <c r="EA12" s="611"/>
      <c r="EB12" s="611"/>
      <c r="EC12" s="620"/>
    </row>
    <row r="13" spans="2:143" ht="11.25" customHeight="1" x14ac:dyDescent="0.15">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1812441</v>
      </c>
      <c r="BH13" s="611"/>
      <c r="BI13" s="611"/>
      <c r="BJ13" s="611"/>
      <c r="BK13" s="611"/>
      <c r="BL13" s="611"/>
      <c r="BM13" s="611"/>
      <c r="BN13" s="612"/>
      <c r="BO13" s="613">
        <v>49.6</v>
      </c>
      <c r="BP13" s="613"/>
      <c r="BQ13" s="613"/>
      <c r="BR13" s="613"/>
      <c r="BS13" s="614">
        <v>120581</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1837256</v>
      </c>
      <c r="CS13" s="611"/>
      <c r="CT13" s="611"/>
      <c r="CU13" s="611"/>
      <c r="CV13" s="611"/>
      <c r="CW13" s="611"/>
      <c r="CX13" s="611"/>
      <c r="CY13" s="612"/>
      <c r="CZ13" s="613">
        <v>8.3000000000000007</v>
      </c>
      <c r="DA13" s="613"/>
      <c r="DB13" s="613"/>
      <c r="DC13" s="613"/>
      <c r="DD13" s="619">
        <v>1450421</v>
      </c>
      <c r="DE13" s="611"/>
      <c r="DF13" s="611"/>
      <c r="DG13" s="611"/>
      <c r="DH13" s="611"/>
      <c r="DI13" s="611"/>
      <c r="DJ13" s="611"/>
      <c r="DK13" s="611"/>
      <c r="DL13" s="611"/>
      <c r="DM13" s="611"/>
      <c r="DN13" s="611"/>
      <c r="DO13" s="611"/>
      <c r="DP13" s="612"/>
      <c r="DQ13" s="619">
        <v>768263</v>
      </c>
      <c r="DR13" s="611"/>
      <c r="DS13" s="611"/>
      <c r="DT13" s="611"/>
      <c r="DU13" s="611"/>
      <c r="DV13" s="611"/>
      <c r="DW13" s="611"/>
      <c r="DX13" s="611"/>
      <c r="DY13" s="611"/>
      <c r="DZ13" s="611"/>
      <c r="EA13" s="611"/>
      <c r="EB13" s="611"/>
      <c r="EC13" s="620"/>
    </row>
    <row r="14" spans="2:143" ht="11.25" customHeight="1" x14ac:dyDescent="0.15">
      <c r="B14" s="607" t="s">
        <v>244</v>
      </c>
      <c r="C14" s="608"/>
      <c r="D14" s="608"/>
      <c r="E14" s="608"/>
      <c r="F14" s="608"/>
      <c r="G14" s="608"/>
      <c r="H14" s="608"/>
      <c r="I14" s="608"/>
      <c r="J14" s="608"/>
      <c r="K14" s="608"/>
      <c r="L14" s="608"/>
      <c r="M14" s="608"/>
      <c r="N14" s="608"/>
      <c r="O14" s="608"/>
      <c r="P14" s="608"/>
      <c r="Q14" s="609"/>
      <c r="R14" s="610">
        <v>925</v>
      </c>
      <c r="S14" s="611"/>
      <c r="T14" s="611"/>
      <c r="U14" s="611"/>
      <c r="V14" s="611"/>
      <c r="W14" s="611"/>
      <c r="X14" s="611"/>
      <c r="Y14" s="612"/>
      <c r="Z14" s="613">
        <v>0</v>
      </c>
      <c r="AA14" s="613"/>
      <c r="AB14" s="613"/>
      <c r="AC14" s="613"/>
      <c r="AD14" s="614">
        <v>925</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120633</v>
      </c>
      <c r="BH14" s="611"/>
      <c r="BI14" s="611"/>
      <c r="BJ14" s="611"/>
      <c r="BK14" s="611"/>
      <c r="BL14" s="611"/>
      <c r="BM14" s="611"/>
      <c r="BN14" s="612"/>
      <c r="BO14" s="613">
        <v>3.3</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611499</v>
      </c>
      <c r="CS14" s="611"/>
      <c r="CT14" s="611"/>
      <c r="CU14" s="611"/>
      <c r="CV14" s="611"/>
      <c r="CW14" s="611"/>
      <c r="CX14" s="611"/>
      <c r="CY14" s="612"/>
      <c r="CZ14" s="613">
        <v>2.8</v>
      </c>
      <c r="DA14" s="613"/>
      <c r="DB14" s="613"/>
      <c r="DC14" s="613"/>
      <c r="DD14" s="619">
        <v>106696</v>
      </c>
      <c r="DE14" s="611"/>
      <c r="DF14" s="611"/>
      <c r="DG14" s="611"/>
      <c r="DH14" s="611"/>
      <c r="DI14" s="611"/>
      <c r="DJ14" s="611"/>
      <c r="DK14" s="611"/>
      <c r="DL14" s="611"/>
      <c r="DM14" s="611"/>
      <c r="DN14" s="611"/>
      <c r="DO14" s="611"/>
      <c r="DP14" s="612"/>
      <c r="DQ14" s="619">
        <v>512196</v>
      </c>
      <c r="DR14" s="611"/>
      <c r="DS14" s="611"/>
      <c r="DT14" s="611"/>
      <c r="DU14" s="611"/>
      <c r="DV14" s="611"/>
      <c r="DW14" s="611"/>
      <c r="DX14" s="611"/>
      <c r="DY14" s="611"/>
      <c r="DZ14" s="611"/>
      <c r="EA14" s="611"/>
      <c r="EB14" s="611"/>
      <c r="EC14" s="620"/>
    </row>
    <row r="15" spans="2:143" ht="11.25" customHeight="1" x14ac:dyDescent="0.15">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185925</v>
      </c>
      <c r="BH15" s="611"/>
      <c r="BI15" s="611"/>
      <c r="BJ15" s="611"/>
      <c r="BK15" s="611"/>
      <c r="BL15" s="611"/>
      <c r="BM15" s="611"/>
      <c r="BN15" s="612"/>
      <c r="BO15" s="613">
        <v>5.0999999999999996</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2168205</v>
      </c>
      <c r="CS15" s="611"/>
      <c r="CT15" s="611"/>
      <c r="CU15" s="611"/>
      <c r="CV15" s="611"/>
      <c r="CW15" s="611"/>
      <c r="CX15" s="611"/>
      <c r="CY15" s="612"/>
      <c r="CZ15" s="613">
        <v>9.8000000000000007</v>
      </c>
      <c r="DA15" s="613"/>
      <c r="DB15" s="613"/>
      <c r="DC15" s="613"/>
      <c r="DD15" s="619">
        <v>805925</v>
      </c>
      <c r="DE15" s="611"/>
      <c r="DF15" s="611"/>
      <c r="DG15" s="611"/>
      <c r="DH15" s="611"/>
      <c r="DI15" s="611"/>
      <c r="DJ15" s="611"/>
      <c r="DK15" s="611"/>
      <c r="DL15" s="611"/>
      <c r="DM15" s="611"/>
      <c r="DN15" s="611"/>
      <c r="DO15" s="611"/>
      <c r="DP15" s="612"/>
      <c r="DQ15" s="619">
        <v>1343759</v>
      </c>
      <c r="DR15" s="611"/>
      <c r="DS15" s="611"/>
      <c r="DT15" s="611"/>
      <c r="DU15" s="611"/>
      <c r="DV15" s="611"/>
      <c r="DW15" s="611"/>
      <c r="DX15" s="611"/>
      <c r="DY15" s="611"/>
      <c r="DZ15" s="611"/>
      <c r="EA15" s="611"/>
      <c r="EB15" s="611"/>
      <c r="EC15" s="620"/>
    </row>
    <row r="16" spans="2:143" ht="11.25" customHeight="1" x14ac:dyDescent="0.15">
      <c r="B16" s="607" t="s">
        <v>250</v>
      </c>
      <c r="C16" s="608"/>
      <c r="D16" s="608"/>
      <c r="E16" s="608"/>
      <c r="F16" s="608"/>
      <c r="G16" s="608"/>
      <c r="H16" s="608"/>
      <c r="I16" s="608"/>
      <c r="J16" s="608"/>
      <c r="K16" s="608"/>
      <c r="L16" s="608"/>
      <c r="M16" s="608"/>
      <c r="N16" s="608"/>
      <c r="O16" s="608"/>
      <c r="P16" s="608"/>
      <c r="Q16" s="609"/>
      <c r="R16" s="610">
        <v>10015</v>
      </c>
      <c r="S16" s="611"/>
      <c r="T16" s="611"/>
      <c r="U16" s="611"/>
      <c r="V16" s="611"/>
      <c r="W16" s="611"/>
      <c r="X16" s="611"/>
      <c r="Y16" s="612"/>
      <c r="Z16" s="613">
        <v>0</v>
      </c>
      <c r="AA16" s="613"/>
      <c r="AB16" s="613"/>
      <c r="AC16" s="613"/>
      <c r="AD16" s="614">
        <v>10015</v>
      </c>
      <c r="AE16" s="614"/>
      <c r="AF16" s="614"/>
      <c r="AG16" s="614"/>
      <c r="AH16" s="614"/>
      <c r="AI16" s="614"/>
      <c r="AJ16" s="614"/>
      <c r="AK16" s="614"/>
      <c r="AL16" s="615">
        <v>0.1</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v>183346</v>
      </c>
      <c r="CS16" s="611"/>
      <c r="CT16" s="611"/>
      <c r="CU16" s="611"/>
      <c r="CV16" s="611"/>
      <c r="CW16" s="611"/>
      <c r="CX16" s="611"/>
      <c r="CY16" s="612"/>
      <c r="CZ16" s="613">
        <v>0.8</v>
      </c>
      <c r="DA16" s="613"/>
      <c r="DB16" s="613"/>
      <c r="DC16" s="613"/>
      <c r="DD16" s="619" t="s">
        <v>122</v>
      </c>
      <c r="DE16" s="611"/>
      <c r="DF16" s="611"/>
      <c r="DG16" s="611"/>
      <c r="DH16" s="611"/>
      <c r="DI16" s="611"/>
      <c r="DJ16" s="611"/>
      <c r="DK16" s="611"/>
      <c r="DL16" s="611"/>
      <c r="DM16" s="611"/>
      <c r="DN16" s="611"/>
      <c r="DO16" s="611"/>
      <c r="DP16" s="612"/>
      <c r="DQ16" s="619">
        <v>75158</v>
      </c>
      <c r="DR16" s="611"/>
      <c r="DS16" s="611"/>
      <c r="DT16" s="611"/>
      <c r="DU16" s="611"/>
      <c r="DV16" s="611"/>
      <c r="DW16" s="611"/>
      <c r="DX16" s="611"/>
      <c r="DY16" s="611"/>
      <c r="DZ16" s="611"/>
      <c r="EA16" s="611"/>
      <c r="EB16" s="611"/>
      <c r="EC16" s="620"/>
    </row>
    <row r="17" spans="2:133" ht="11.25" customHeight="1" x14ac:dyDescent="0.15">
      <c r="B17" s="607" t="s">
        <v>253</v>
      </c>
      <c r="C17" s="608"/>
      <c r="D17" s="608"/>
      <c r="E17" s="608"/>
      <c r="F17" s="608"/>
      <c r="G17" s="608"/>
      <c r="H17" s="608"/>
      <c r="I17" s="608"/>
      <c r="J17" s="608"/>
      <c r="K17" s="608"/>
      <c r="L17" s="608"/>
      <c r="M17" s="608"/>
      <c r="N17" s="608"/>
      <c r="O17" s="608"/>
      <c r="P17" s="608"/>
      <c r="Q17" s="609"/>
      <c r="R17" s="610">
        <v>39342</v>
      </c>
      <c r="S17" s="611"/>
      <c r="T17" s="611"/>
      <c r="U17" s="611"/>
      <c r="V17" s="611"/>
      <c r="W17" s="611"/>
      <c r="X17" s="611"/>
      <c r="Y17" s="612"/>
      <c r="Z17" s="613">
        <v>0.2</v>
      </c>
      <c r="AA17" s="613"/>
      <c r="AB17" s="613"/>
      <c r="AC17" s="613"/>
      <c r="AD17" s="614">
        <v>39342</v>
      </c>
      <c r="AE17" s="614"/>
      <c r="AF17" s="614"/>
      <c r="AG17" s="614"/>
      <c r="AH17" s="614"/>
      <c r="AI17" s="614"/>
      <c r="AJ17" s="614"/>
      <c r="AK17" s="614"/>
      <c r="AL17" s="615">
        <v>0.5</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1032838</v>
      </c>
      <c r="CS17" s="611"/>
      <c r="CT17" s="611"/>
      <c r="CU17" s="611"/>
      <c r="CV17" s="611"/>
      <c r="CW17" s="611"/>
      <c r="CX17" s="611"/>
      <c r="CY17" s="612"/>
      <c r="CZ17" s="613">
        <v>4.7</v>
      </c>
      <c r="DA17" s="613"/>
      <c r="DB17" s="613"/>
      <c r="DC17" s="613"/>
      <c r="DD17" s="619" t="s">
        <v>122</v>
      </c>
      <c r="DE17" s="611"/>
      <c r="DF17" s="611"/>
      <c r="DG17" s="611"/>
      <c r="DH17" s="611"/>
      <c r="DI17" s="611"/>
      <c r="DJ17" s="611"/>
      <c r="DK17" s="611"/>
      <c r="DL17" s="611"/>
      <c r="DM17" s="611"/>
      <c r="DN17" s="611"/>
      <c r="DO17" s="611"/>
      <c r="DP17" s="612"/>
      <c r="DQ17" s="619">
        <v>1032838</v>
      </c>
      <c r="DR17" s="611"/>
      <c r="DS17" s="611"/>
      <c r="DT17" s="611"/>
      <c r="DU17" s="611"/>
      <c r="DV17" s="611"/>
      <c r="DW17" s="611"/>
      <c r="DX17" s="611"/>
      <c r="DY17" s="611"/>
      <c r="DZ17" s="611"/>
      <c r="EA17" s="611"/>
      <c r="EB17" s="611"/>
      <c r="EC17" s="620"/>
    </row>
    <row r="18" spans="2:133" ht="11.25" customHeight="1" x14ac:dyDescent="0.15">
      <c r="B18" s="607" t="s">
        <v>256</v>
      </c>
      <c r="C18" s="608"/>
      <c r="D18" s="608"/>
      <c r="E18" s="608"/>
      <c r="F18" s="608"/>
      <c r="G18" s="608"/>
      <c r="H18" s="608"/>
      <c r="I18" s="608"/>
      <c r="J18" s="608"/>
      <c r="K18" s="608"/>
      <c r="L18" s="608"/>
      <c r="M18" s="608"/>
      <c r="N18" s="608"/>
      <c r="O18" s="608"/>
      <c r="P18" s="608"/>
      <c r="Q18" s="609"/>
      <c r="R18" s="610">
        <v>18931</v>
      </c>
      <c r="S18" s="611"/>
      <c r="T18" s="611"/>
      <c r="U18" s="611"/>
      <c r="V18" s="611"/>
      <c r="W18" s="611"/>
      <c r="X18" s="611"/>
      <c r="Y18" s="612"/>
      <c r="Z18" s="613">
        <v>0.1</v>
      </c>
      <c r="AA18" s="613"/>
      <c r="AB18" s="613"/>
      <c r="AC18" s="613"/>
      <c r="AD18" s="614">
        <v>18931</v>
      </c>
      <c r="AE18" s="614"/>
      <c r="AF18" s="614"/>
      <c r="AG18" s="614"/>
      <c r="AH18" s="614"/>
      <c r="AI18" s="614"/>
      <c r="AJ18" s="614"/>
      <c r="AK18" s="614"/>
      <c r="AL18" s="615">
        <v>0.3</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15">
      <c r="B19" s="607" t="s">
        <v>259</v>
      </c>
      <c r="C19" s="608"/>
      <c r="D19" s="608"/>
      <c r="E19" s="608"/>
      <c r="F19" s="608"/>
      <c r="G19" s="608"/>
      <c r="H19" s="608"/>
      <c r="I19" s="608"/>
      <c r="J19" s="608"/>
      <c r="K19" s="608"/>
      <c r="L19" s="608"/>
      <c r="M19" s="608"/>
      <c r="N19" s="608"/>
      <c r="O19" s="608"/>
      <c r="P19" s="608"/>
      <c r="Q19" s="609"/>
      <c r="R19" s="610">
        <v>14318</v>
      </c>
      <c r="S19" s="611"/>
      <c r="T19" s="611"/>
      <c r="U19" s="611"/>
      <c r="V19" s="611"/>
      <c r="W19" s="611"/>
      <c r="X19" s="611"/>
      <c r="Y19" s="612"/>
      <c r="Z19" s="613">
        <v>0.1</v>
      </c>
      <c r="AA19" s="613"/>
      <c r="AB19" s="613"/>
      <c r="AC19" s="613"/>
      <c r="AD19" s="614">
        <v>14318</v>
      </c>
      <c r="AE19" s="614"/>
      <c r="AF19" s="614"/>
      <c r="AG19" s="614"/>
      <c r="AH19" s="614"/>
      <c r="AI19" s="614"/>
      <c r="AJ19" s="614"/>
      <c r="AK19" s="614"/>
      <c r="AL19" s="615">
        <v>0.2</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855</v>
      </c>
      <c r="BH19" s="611"/>
      <c r="BI19" s="611"/>
      <c r="BJ19" s="611"/>
      <c r="BK19" s="611"/>
      <c r="BL19" s="611"/>
      <c r="BM19" s="611"/>
      <c r="BN19" s="612"/>
      <c r="BO19" s="613">
        <v>0</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15">
      <c r="B20" s="623" t="s">
        <v>262</v>
      </c>
      <c r="C20" s="624"/>
      <c r="D20" s="624"/>
      <c r="E20" s="624"/>
      <c r="F20" s="624"/>
      <c r="G20" s="624"/>
      <c r="H20" s="624"/>
      <c r="I20" s="624"/>
      <c r="J20" s="624"/>
      <c r="K20" s="624"/>
      <c r="L20" s="624"/>
      <c r="M20" s="624"/>
      <c r="N20" s="624"/>
      <c r="O20" s="624"/>
      <c r="P20" s="624"/>
      <c r="Q20" s="625"/>
      <c r="R20" s="610">
        <v>4613</v>
      </c>
      <c r="S20" s="611"/>
      <c r="T20" s="611"/>
      <c r="U20" s="611"/>
      <c r="V20" s="611"/>
      <c r="W20" s="611"/>
      <c r="X20" s="611"/>
      <c r="Y20" s="612"/>
      <c r="Z20" s="613">
        <v>0</v>
      </c>
      <c r="AA20" s="613"/>
      <c r="AB20" s="613"/>
      <c r="AC20" s="613"/>
      <c r="AD20" s="614">
        <v>4613</v>
      </c>
      <c r="AE20" s="614"/>
      <c r="AF20" s="614"/>
      <c r="AG20" s="614"/>
      <c r="AH20" s="614"/>
      <c r="AI20" s="614"/>
      <c r="AJ20" s="614"/>
      <c r="AK20" s="614"/>
      <c r="AL20" s="615">
        <v>0.1</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855</v>
      </c>
      <c r="BH20" s="611"/>
      <c r="BI20" s="611"/>
      <c r="BJ20" s="611"/>
      <c r="BK20" s="611"/>
      <c r="BL20" s="611"/>
      <c r="BM20" s="611"/>
      <c r="BN20" s="612"/>
      <c r="BO20" s="613">
        <v>0</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22194157</v>
      </c>
      <c r="CS20" s="611"/>
      <c r="CT20" s="611"/>
      <c r="CU20" s="611"/>
      <c r="CV20" s="611"/>
      <c r="CW20" s="611"/>
      <c r="CX20" s="611"/>
      <c r="CY20" s="612"/>
      <c r="CZ20" s="613">
        <v>100</v>
      </c>
      <c r="DA20" s="613"/>
      <c r="DB20" s="613"/>
      <c r="DC20" s="613"/>
      <c r="DD20" s="619">
        <v>4281752</v>
      </c>
      <c r="DE20" s="611"/>
      <c r="DF20" s="611"/>
      <c r="DG20" s="611"/>
      <c r="DH20" s="611"/>
      <c r="DI20" s="611"/>
      <c r="DJ20" s="611"/>
      <c r="DK20" s="611"/>
      <c r="DL20" s="611"/>
      <c r="DM20" s="611"/>
      <c r="DN20" s="611"/>
      <c r="DO20" s="611"/>
      <c r="DP20" s="612"/>
      <c r="DQ20" s="619">
        <v>16771949</v>
      </c>
      <c r="DR20" s="611"/>
      <c r="DS20" s="611"/>
      <c r="DT20" s="611"/>
      <c r="DU20" s="611"/>
      <c r="DV20" s="611"/>
      <c r="DW20" s="611"/>
      <c r="DX20" s="611"/>
      <c r="DY20" s="611"/>
      <c r="DZ20" s="611"/>
      <c r="EA20" s="611"/>
      <c r="EB20" s="611"/>
      <c r="EC20" s="620"/>
    </row>
    <row r="21" spans="2:133" ht="11.25" customHeight="1" x14ac:dyDescent="0.15">
      <c r="B21" s="607" t="s">
        <v>265</v>
      </c>
      <c r="C21" s="608"/>
      <c r="D21" s="608"/>
      <c r="E21" s="608"/>
      <c r="F21" s="608"/>
      <c r="G21" s="608"/>
      <c r="H21" s="608"/>
      <c r="I21" s="608"/>
      <c r="J21" s="608"/>
      <c r="K21" s="608"/>
      <c r="L21" s="608"/>
      <c r="M21" s="608"/>
      <c r="N21" s="608"/>
      <c r="O21" s="608"/>
      <c r="P21" s="608"/>
      <c r="Q21" s="609"/>
      <c r="R21" s="610">
        <v>3690185</v>
      </c>
      <c r="S21" s="611"/>
      <c r="T21" s="611"/>
      <c r="U21" s="611"/>
      <c r="V21" s="611"/>
      <c r="W21" s="611"/>
      <c r="X21" s="611"/>
      <c r="Y21" s="612"/>
      <c r="Z21" s="613">
        <v>16.100000000000001</v>
      </c>
      <c r="AA21" s="613"/>
      <c r="AB21" s="613"/>
      <c r="AC21" s="613"/>
      <c r="AD21" s="614">
        <v>2977796</v>
      </c>
      <c r="AE21" s="614"/>
      <c r="AF21" s="614"/>
      <c r="AG21" s="614"/>
      <c r="AH21" s="614"/>
      <c r="AI21" s="614"/>
      <c r="AJ21" s="614"/>
      <c r="AK21" s="614"/>
      <c r="AL21" s="615">
        <v>39.4</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v>855</v>
      </c>
      <c r="BH21" s="611"/>
      <c r="BI21" s="611"/>
      <c r="BJ21" s="611"/>
      <c r="BK21" s="611"/>
      <c r="BL21" s="611"/>
      <c r="BM21" s="611"/>
      <c r="BN21" s="612"/>
      <c r="BO21" s="613">
        <v>0</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267</v>
      </c>
      <c r="C22" s="608"/>
      <c r="D22" s="608"/>
      <c r="E22" s="608"/>
      <c r="F22" s="608"/>
      <c r="G22" s="608"/>
      <c r="H22" s="608"/>
      <c r="I22" s="608"/>
      <c r="J22" s="608"/>
      <c r="K22" s="608"/>
      <c r="L22" s="608"/>
      <c r="M22" s="608"/>
      <c r="N22" s="608"/>
      <c r="O22" s="608"/>
      <c r="P22" s="608"/>
      <c r="Q22" s="609"/>
      <c r="R22" s="610">
        <v>2977796</v>
      </c>
      <c r="S22" s="611"/>
      <c r="T22" s="611"/>
      <c r="U22" s="611"/>
      <c r="V22" s="611"/>
      <c r="W22" s="611"/>
      <c r="X22" s="611"/>
      <c r="Y22" s="612"/>
      <c r="Z22" s="613">
        <v>13</v>
      </c>
      <c r="AA22" s="613"/>
      <c r="AB22" s="613"/>
      <c r="AC22" s="613"/>
      <c r="AD22" s="614">
        <v>2977796</v>
      </c>
      <c r="AE22" s="614"/>
      <c r="AF22" s="614"/>
      <c r="AG22" s="614"/>
      <c r="AH22" s="614"/>
      <c r="AI22" s="614"/>
      <c r="AJ22" s="614"/>
      <c r="AK22" s="614"/>
      <c r="AL22" s="615">
        <v>39.4</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270</v>
      </c>
      <c r="C23" s="608"/>
      <c r="D23" s="608"/>
      <c r="E23" s="608"/>
      <c r="F23" s="608"/>
      <c r="G23" s="608"/>
      <c r="H23" s="608"/>
      <c r="I23" s="608"/>
      <c r="J23" s="608"/>
      <c r="K23" s="608"/>
      <c r="L23" s="608"/>
      <c r="M23" s="608"/>
      <c r="N23" s="608"/>
      <c r="O23" s="608"/>
      <c r="P23" s="608"/>
      <c r="Q23" s="609"/>
      <c r="R23" s="610">
        <v>712389</v>
      </c>
      <c r="S23" s="611"/>
      <c r="T23" s="611"/>
      <c r="U23" s="611"/>
      <c r="V23" s="611"/>
      <c r="W23" s="611"/>
      <c r="X23" s="611"/>
      <c r="Y23" s="612"/>
      <c r="Z23" s="613">
        <v>3.1</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t="s">
        <v>122</v>
      </c>
      <c r="BH23" s="611"/>
      <c r="BI23" s="611"/>
      <c r="BJ23" s="611"/>
      <c r="BK23" s="611"/>
      <c r="BL23" s="611"/>
      <c r="BM23" s="611"/>
      <c r="BN23" s="612"/>
      <c r="BO23" s="613" t="s">
        <v>122</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15">
      <c r="B24" s="607" t="s">
        <v>277</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6506289</v>
      </c>
      <c r="CS24" s="600"/>
      <c r="CT24" s="600"/>
      <c r="CU24" s="600"/>
      <c r="CV24" s="600"/>
      <c r="CW24" s="600"/>
      <c r="CX24" s="600"/>
      <c r="CY24" s="601"/>
      <c r="CZ24" s="604">
        <v>29.3</v>
      </c>
      <c r="DA24" s="605"/>
      <c r="DB24" s="605"/>
      <c r="DC24" s="621"/>
      <c r="DD24" s="640">
        <v>4936659</v>
      </c>
      <c r="DE24" s="600"/>
      <c r="DF24" s="600"/>
      <c r="DG24" s="600"/>
      <c r="DH24" s="600"/>
      <c r="DI24" s="600"/>
      <c r="DJ24" s="600"/>
      <c r="DK24" s="601"/>
      <c r="DL24" s="640">
        <v>4409107</v>
      </c>
      <c r="DM24" s="600"/>
      <c r="DN24" s="600"/>
      <c r="DO24" s="600"/>
      <c r="DP24" s="600"/>
      <c r="DQ24" s="600"/>
      <c r="DR24" s="600"/>
      <c r="DS24" s="600"/>
      <c r="DT24" s="600"/>
      <c r="DU24" s="600"/>
      <c r="DV24" s="601"/>
      <c r="DW24" s="604">
        <v>57.9</v>
      </c>
      <c r="DX24" s="605"/>
      <c r="DY24" s="605"/>
      <c r="DZ24" s="605"/>
      <c r="EA24" s="605"/>
      <c r="EB24" s="605"/>
      <c r="EC24" s="606"/>
    </row>
    <row r="25" spans="2:133" ht="11.25" customHeight="1" x14ac:dyDescent="0.15">
      <c r="B25" s="607" t="s">
        <v>280</v>
      </c>
      <c r="C25" s="608"/>
      <c r="D25" s="608"/>
      <c r="E25" s="608"/>
      <c r="F25" s="608"/>
      <c r="G25" s="608"/>
      <c r="H25" s="608"/>
      <c r="I25" s="608"/>
      <c r="J25" s="608"/>
      <c r="K25" s="608"/>
      <c r="L25" s="608"/>
      <c r="M25" s="608"/>
      <c r="N25" s="608"/>
      <c r="O25" s="608"/>
      <c r="P25" s="608"/>
      <c r="Q25" s="609"/>
      <c r="R25" s="610">
        <v>8211614</v>
      </c>
      <c r="S25" s="611"/>
      <c r="T25" s="611"/>
      <c r="U25" s="611"/>
      <c r="V25" s="611"/>
      <c r="W25" s="611"/>
      <c r="X25" s="611"/>
      <c r="Y25" s="612"/>
      <c r="Z25" s="613">
        <v>35.9</v>
      </c>
      <c r="AA25" s="613"/>
      <c r="AB25" s="613"/>
      <c r="AC25" s="613"/>
      <c r="AD25" s="614">
        <v>7499225</v>
      </c>
      <c r="AE25" s="614"/>
      <c r="AF25" s="614"/>
      <c r="AG25" s="614"/>
      <c r="AH25" s="614"/>
      <c r="AI25" s="614"/>
      <c r="AJ25" s="614"/>
      <c r="AK25" s="614"/>
      <c r="AL25" s="615">
        <v>99.1</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2828313</v>
      </c>
      <c r="CS25" s="643"/>
      <c r="CT25" s="643"/>
      <c r="CU25" s="643"/>
      <c r="CV25" s="643"/>
      <c r="CW25" s="643"/>
      <c r="CX25" s="643"/>
      <c r="CY25" s="644"/>
      <c r="CZ25" s="615">
        <v>12.7</v>
      </c>
      <c r="DA25" s="641"/>
      <c r="DB25" s="641"/>
      <c r="DC25" s="645"/>
      <c r="DD25" s="619">
        <v>2651212</v>
      </c>
      <c r="DE25" s="643"/>
      <c r="DF25" s="643"/>
      <c r="DG25" s="643"/>
      <c r="DH25" s="643"/>
      <c r="DI25" s="643"/>
      <c r="DJ25" s="643"/>
      <c r="DK25" s="644"/>
      <c r="DL25" s="619">
        <v>2523770</v>
      </c>
      <c r="DM25" s="643"/>
      <c r="DN25" s="643"/>
      <c r="DO25" s="643"/>
      <c r="DP25" s="643"/>
      <c r="DQ25" s="643"/>
      <c r="DR25" s="643"/>
      <c r="DS25" s="643"/>
      <c r="DT25" s="643"/>
      <c r="DU25" s="643"/>
      <c r="DV25" s="644"/>
      <c r="DW25" s="615">
        <v>33.1</v>
      </c>
      <c r="DX25" s="641"/>
      <c r="DY25" s="641"/>
      <c r="DZ25" s="641"/>
      <c r="EA25" s="641"/>
      <c r="EB25" s="641"/>
      <c r="EC25" s="642"/>
    </row>
    <row r="26" spans="2:133" ht="11.25" customHeight="1" x14ac:dyDescent="0.15">
      <c r="B26" s="607" t="s">
        <v>283</v>
      </c>
      <c r="C26" s="608"/>
      <c r="D26" s="608"/>
      <c r="E26" s="608"/>
      <c r="F26" s="608"/>
      <c r="G26" s="608"/>
      <c r="H26" s="608"/>
      <c r="I26" s="608"/>
      <c r="J26" s="608"/>
      <c r="K26" s="608"/>
      <c r="L26" s="608"/>
      <c r="M26" s="608"/>
      <c r="N26" s="608"/>
      <c r="O26" s="608"/>
      <c r="P26" s="608"/>
      <c r="Q26" s="609"/>
      <c r="R26" s="610">
        <v>1345</v>
      </c>
      <c r="S26" s="611"/>
      <c r="T26" s="611"/>
      <c r="U26" s="611"/>
      <c r="V26" s="611"/>
      <c r="W26" s="611"/>
      <c r="X26" s="611"/>
      <c r="Y26" s="612"/>
      <c r="Z26" s="613">
        <v>0</v>
      </c>
      <c r="AA26" s="613"/>
      <c r="AB26" s="613"/>
      <c r="AC26" s="613"/>
      <c r="AD26" s="614">
        <v>1345</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1645392</v>
      </c>
      <c r="CS26" s="611"/>
      <c r="CT26" s="611"/>
      <c r="CU26" s="611"/>
      <c r="CV26" s="611"/>
      <c r="CW26" s="611"/>
      <c r="CX26" s="611"/>
      <c r="CY26" s="612"/>
      <c r="CZ26" s="615">
        <v>7.4</v>
      </c>
      <c r="DA26" s="641"/>
      <c r="DB26" s="641"/>
      <c r="DC26" s="645"/>
      <c r="DD26" s="619">
        <v>1551638</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1"/>
      <c r="DY26" s="641"/>
      <c r="DZ26" s="641"/>
      <c r="EA26" s="641"/>
      <c r="EB26" s="641"/>
      <c r="EC26" s="642"/>
    </row>
    <row r="27" spans="2:133" ht="11.25" customHeight="1" x14ac:dyDescent="0.15">
      <c r="B27" s="607" t="s">
        <v>286</v>
      </c>
      <c r="C27" s="608"/>
      <c r="D27" s="608"/>
      <c r="E27" s="608"/>
      <c r="F27" s="608"/>
      <c r="G27" s="608"/>
      <c r="H27" s="608"/>
      <c r="I27" s="608"/>
      <c r="J27" s="608"/>
      <c r="K27" s="608"/>
      <c r="L27" s="608"/>
      <c r="M27" s="608"/>
      <c r="N27" s="608"/>
      <c r="O27" s="608"/>
      <c r="P27" s="608"/>
      <c r="Q27" s="609"/>
      <c r="R27" s="610">
        <v>116603</v>
      </c>
      <c r="S27" s="611"/>
      <c r="T27" s="611"/>
      <c r="U27" s="611"/>
      <c r="V27" s="611"/>
      <c r="W27" s="611"/>
      <c r="X27" s="611"/>
      <c r="Y27" s="612"/>
      <c r="Z27" s="613">
        <v>0.5</v>
      </c>
      <c r="AA27" s="613"/>
      <c r="AB27" s="613"/>
      <c r="AC27" s="613"/>
      <c r="AD27" s="614">
        <v>113</v>
      </c>
      <c r="AE27" s="614"/>
      <c r="AF27" s="614"/>
      <c r="AG27" s="614"/>
      <c r="AH27" s="614"/>
      <c r="AI27" s="614"/>
      <c r="AJ27" s="614"/>
      <c r="AK27" s="614"/>
      <c r="AL27" s="615">
        <v>0</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3654909</v>
      </c>
      <c r="BH27" s="611"/>
      <c r="BI27" s="611"/>
      <c r="BJ27" s="611"/>
      <c r="BK27" s="611"/>
      <c r="BL27" s="611"/>
      <c r="BM27" s="611"/>
      <c r="BN27" s="612"/>
      <c r="BO27" s="613">
        <v>100</v>
      </c>
      <c r="BP27" s="613"/>
      <c r="BQ27" s="613"/>
      <c r="BR27" s="613"/>
      <c r="BS27" s="614">
        <v>211772</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2645138</v>
      </c>
      <c r="CS27" s="643"/>
      <c r="CT27" s="643"/>
      <c r="CU27" s="643"/>
      <c r="CV27" s="643"/>
      <c r="CW27" s="643"/>
      <c r="CX27" s="643"/>
      <c r="CY27" s="644"/>
      <c r="CZ27" s="615">
        <v>11.9</v>
      </c>
      <c r="DA27" s="641"/>
      <c r="DB27" s="641"/>
      <c r="DC27" s="645"/>
      <c r="DD27" s="619">
        <v>1252609</v>
      </c>
      <c r="DE27" s="643"/>
      <c r="DF27" s="643"/>
      <c r="DG27" s="643"/>
      <c r="DH27" s="643"/>
      <c r="DI27" s="643"/>
      <c r="DJ27" s="643"/>
      <c r="DK27" s="644"/>
      <c r="DL27" s="619">
        <v>852499</v>
      </c>
      <c r="DM27" s="643"/>
      <c r="DN27" s="643"/>
      <c r="DO27" s="643"/>
      <c r="DP27" s="643"/>
      <c r="DQ27" s="643"/>
      <c r="DR27" s="643"/>
      <c r="DS27" s="643"/>
      <c r="DT27" s="643"/>
      <c r="DU27" s="643"/>
      <c r="DV27" s="644"/>
      <c r="DW27" s="615">
        <v>11.2</v>
      </c>
      <c r="DX27" s="641"/>
      <c r="DY27" s="641"/>
      <c r="DZ27" s="641"/>
      <c r="EA27" s="641"/>
      <c r="EB27" s="641"/>
      <c r="EC27" s="642"/>
    </row>
    <row r="28" spans="2:133" ht="11.25" customHeight="1" x14ac:dyDescent="0.15">
      <c r="B28" s="607" t="s">
        <v>289</v>
      </c>
      <c r="C28" s="608"/>
      <c r="D28" s="608"/>
      <c r="E28" s="608"/>
      <c r="F28" s="608"/>
      <c r="G28" s="608"/>
      <c r="H28" s="608"/>
      <c r="I28" s="608"/>
      <c r="J28" s="608"/>
      <c r="K28" s="608"/>
      <c r="L28" s="608"/>
      <c r="M28" s="608"/>
      <c r="N28" s="608"/>
      <c r="O28" s="608"/>
      <c r="P28" s="608"/>
      <c r="Q28" s="609"/>
      <c r="R28" s="610">
        <v>106754</v>
      </c>
      <c r="S28" s="611"/>
      <c r="T28" s="611"/>
      <c r="U28" s="611"/>
      <c r="V28" s="611"/>
      <c r="W28" s="611"/>
      <c r="X28" s="611"/>
      <c r="Y28" s="612"/>
      <c r="Z28" s="613">
        <v>0.5</v>
      </c>
      <c r="AA28" s="613"/>
      <c r="AB28" s="613"/>
      <c r="AC28" s="613"/>
      <c r="AD28" s="614">
        <v>12971</v>
      </c>
      <c r="AE28" s="614"/>
      <c r="AF28" s="614"/>
      <c r="AG28" s="614"/>
      <c r="AH28" s="614"/>
      <c r="AI28" s="614"/>
      <c r="AJ28" s="614"/>
      <c r="AK28" s="614"/>
      <c r="AL28" s="615">
        <v>0.2</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1032838</v>
      </c>
      <c r="CS28" s="611"/>
      <c r="CT28" s="611"/>
      <c r="CU28" s="611"/>
      <c r="CV28" s="611"/>
      <c r="CW28" s="611"/>
      <c r="CX28" s="611"/>
      <c r="CY28" s="612"/>
      <c r="CZ28" s="615">
        <v>4.7</v>
      </c>
      <c r="DA28" s="641"/>
      <c r="DB28" s="641"/>
      <c r="DC28" s="645"/>
      <c r="DD28" s="619">
        <v>1032838</v>
      </c>
      <c r="DE28" s="611"/>
      <c r="DF28" s="611"/>
      <c r="DG28" s="611"/>
      <c r="DH28" s="611"/>
      <c r="DI28" s="611"/>
      <c r="DJ28" s="611"/>
      <c r="DK28" s="612"/>
      <c r="DL28" s="619">
        <v>1032838</v>
      </c>
      <c r="DM28" s="611"/>
      <c r="DN28" s="611"/>
      <c r="DO28" s="611"/>
      <c r="DP28" s="611"/>
      <c r="DQ28" s="611"/>
      <c r="DR28" s="611"/>
      <c r="DS28" s="611"/>
      <c r="DT28" s="611"/>
      <c r="DU28" s="611"/>
      <c r="DV28" s="612"/>
      <c r="DW28" s="615">
        <v>13.6</v>
      </c>
      <c r="DX28" s="641"/>
      <c r="DY28" s="641"/>
      <c r="DZ28" s="641"/>
      <c r="EA28" s="641"/>
      <c r="EB28" s="641"/>
      <c r="EC28" s="642"/>
    </row>
    <row r="29" spans="2:133" ht="11.25" customHeight="1" x14ac:dyDescent="0.15">
      <c r="B29" s="607" t="s">
        <v>291</v>
      </c>
      <c r="C29" s="608"/>
      <c r="D29" s="608"/>
      <c r="E29" s="608"/>
      <c r="F29" s="608"/>
      <c r="G29" s="608"/>
      <c r="H29" s="608"/>
      <c r="I29" s="608"/>
      <c r="J29" s="608"/>
      <c r="K29" s="608"/>
      <c r="L29" s="608"/>
      <c r="M29" s="608"/>
      <c r="N29" s="608"/>
      <c r="O29" s="608"/>
      <c r="P29" s="608"/>
      <c r="Q29" s="609"/>
      <c r="R29" s="610">
        <v>17379</v>
      </c>
      <c r="S29" s="611"/>
      <c r="T29" s="611"/>
      <c r="U29" s="611"/>
      <c r="V29" s="611"/>
      <c r="W29" s="611"/>
      <c r="X29" s="611"/>
      <c r="Y29" s="612"/>
      <c r="Z29" s="613">
        <v>0.1</v>
      </c>
      <c r="AA29" s="613"/>
      <c r="AB29" s="613"/>
      <c r="AC29" s="613"/>
      <c r="AD29" s="614">
        <v>1591</v>
      </c>
      <c r="AE29" s="614"/>
      <c r="AF29" s="614"/>
      <c r="AG29" s="614"/>
      <c r="AH29" s="614"/>
      <c r="AI29" s="614"/>
      <c r="AJ29" s="614"/>
      <c r="AK29" s="614"/>
      <c r="AL29" s="615">
        <v>0</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292</v>
      </c>
      <c r="CE29" s="647"/>
      <c r="CF29" s="607" t="s">
        <v>66</v>
      </c>
      <c r="CG29" s="608"/>
      <c r="CH29" s="608"/>
      <c r="CI29" s="608"/>
      <c r="CJ29" s="608"/>
      <c r="CK29" s="608"/>
      <c r="CL29" s="608"/>
      <c r="CM29" s="608"/>
      <c r="CN29" s="608"/>
      <c r="CO29" s="608"/>
      <c r="CP29" s="608"/>
      <c r="CQ29" s="609"/>
      <c r="CR29" s="610">
        <v>1032821</v>
      </c>
      <c r="CS29" s="643"/>
      <c r="CT29" s="643"/>
      <c r="CU29" s="643"/>
      <c r="CV29" s="643"/>
      <c r="CW29" s="643"/>
      <c r="CX29" s="643"/>
      <c r="CY29" s="644"/>
      <c r="CZ29" s="615">
        <v>4.7</v>
      </c>
      <c r="DA29" s="641"/>
      <c r="DB29" s="641"/>
      <c r="DC29" s="645"/>
      <c r="DD29" s="619">
        <v>1032821</v>
      </c>
      <c r="DE29" s="643"/>
      <c r="DF29" s="643"/>
      <c r="DG29" s="643"/>
      <c r="DH29" s="643"/>
      <c r="DI29" s="643"/>
      <c r="DJ29" s="643"/>
      <c r="DK29" s="644"/>
      <c r="DL29" s="619">
        <v>1032821</v>
      </c>
      <c r="DM29" s="643"/>
      <c r="DN29" s="643"/>
      <c r="DO29" s="643"/>
      <c r="DP29" s="643"/>
      <c r="DQ29" s="643"/>
      <c r="DR29" s="643"/>
      <c r="DS29" s="643"/>
      <c r="DT29" s="643"/>
      <c r="DU29" s="643"/>
      <c r="DV29" s="644"/>
      <c r="DW29" s="615">
        <v>13.6</v>
      </c>
      <c r="DX29" s="641"/>
      <c r="DY29" s="641"/>
      <c r="DZ29" s="641"/>
      <c r="EA29" s="641"/>
      <c r="EB29" s="641"/>
      <c r="EC29" s="642"/>
    </row>
    <row r="30" spans="2:133" ht="11.25" customHeight="1" x14ac:dyDescent="0.15">
      <c r="B30" s="607" t="s">
        <v>293</v>
      </c>
      <c r="C30" s="608"/>
      <c r="D30" s="608"/>
      <c r="E30" s="608"/>
      <c r="F30" s="608"/>
      <c r="G30" s="608"/>
      <c r="H30" s="608"/>
      <c r="I30" s="608"/>
      <c r="J30" s="608"/>
      <c r="K30" s="608"/>
      <c r="L30" s="608"/>
      <c r="M30" s="608"/>
      <c r="N30" s="608"/>
      <c r="O30" s="608"/>
      <c r="P30" s="608"/>
      <c r="Q30" s="609"/>
      <c r="R30" s="610">
        <v>2818477</v>
      </c>
      <c r="S30" s="611"/>
      <c r="T30" s="611"/>
      <c r="U30" s="611"/>
      <c r="V30" s="611"/>
      <c r="W30" s="611"/>
      <c r="X30" s="611"/>
      <c r="Y30" s="612"/>
      <c r="Z30" s="613">
        <v>12.3</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52"/>
      <c r="BI30" s="652"/>
      <c r="BJ30" s="652"/>
      <c r="BK30" s="652"/>
      <c r="BL30" s="652"/>
      <c r="BM30" s="652"/>
      <c r="BN30" s="652"/>
      <c r="BO30" s="652"/>
      <c r="BP30" s="652"/>
      <c r="BQ30" s="653"/>
      <c r="BR30" s="592" t="s">
        <v>295</v>
      </c>
      <c r="BS30" s="652"/>
      <c r="BT30" s="652"/>
      <c r="BU30" s="652"/>
      <c r="BV30" s="652"/>
      <c r="BW30" s="652"/>
      <c r="BX30" s="652"/>
      <c r="BY30" s="652"/>
      <c r="BZ30" s="652"/>
      <c r="CA30" s="652"/>
      <c r="CB30" s="653"/>
      <c r="CD30" s="648"/>
      <c r="CE30" s="649"/>
      <c r="CF30" s="607" t="s">
        <v>296</v>
      </c>
      <c r="CG30" s="608"/>
      <c r="CH30" s="608"/>
      <c r="CI30" s="608"/>
      <c r="CJ30" s="608"/>
      <c r="CK30" s="608"/>
      <c r="CL30" s="608"/>
      <c r="CM30" s="608"/>
      <c r="CN30" s="608"/>
      <c r="CO30" s="608"/>
      <c r="CP30" s="608"/>
      <c r="CQ30" s="609"/>
      <c r="CR30" s="610">
        <v>975591</v>
      </c>
      <c r="CS30" s="611"/>
      <c r="CT30" s="611"/>
      <c r="CU30" s="611"/>
      <c r="CV30" s="611"/>
      <c r="CW30" s="611"/>
      <c r="CX30" s="611"/>
      <c r="CY30" s="612"/>
      <c r="CZ30" s="615">
        <v>4.4000000000000004</v>
      </c>
      <c r="DA30" s="641"/>
      <c r="DB30" s="641"/>
      <c r="DC30" s="645"/>
      <c r="DD30" s="619">
        <v>975591</v>
      </c>
      <c r="DE30" s="611"/>
      <c r="DF30" s="611"/>
      <c r="DG30" s="611"/>
      <c r="DH30" s="611"/>
      <c r="DI30" s="611"/>
      <c r="DJ30" s="611"/>
      <c r="DK30" s="612"/>
      <c r="DL30" s="619">
        <v>975591</v>
      </c>
      <c r="DM30" s="611"/>
      <c r="DN30" s="611"/>
      <c r="DO30" s="611"/>
      <c r="DP30" s="611"/>
      <c r="DQ30" s="611"/>
      <c r="DR30" s="611"/>
      <c r="DS30" s="611"/>
      <c r="DT30" s="611"/>
      <c r="DU30" s="611"/>
      <c r="DV30" s="612"/>
      <c r="DW30" s="615">
        <v>12.8</v>
      </c>
      <c r="DX30" s="641"/>
      <c r="DY30" s="641"/>
      <c r="DZ30" s="641"/>
      <c r="EA30" s="641"/>
      <c r="EB30" s="641"/>
      <c r="EC30" s="642"/>
    </row>
    <row r="31" spans="2:133" ht="11.25" customHeight="1" x14ac:dyDescent="0.15">
      <c r="B31" s="623" t="s">
        <v>297</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6" t="s">
        <v>298</v>
      </c>
      <c r="AQ31" s="657"/>
      <c r="AR31" s="657"/>
      <c r="AS31" s="657"/>
      <c r="AT31" s="662" t="s">
        <v>299</v>
      </c>
      <c r="AU31" s="212"/>
      <c r="AV31" s="212"/>
      <c r="AW31" s="212"/>
      <c r="AX31" s="596" t="s">
        <v>177</v>
      </c>
      <c r="AY31" s="597"/>
      <c r="AZ31" s="597"/>
      <c r="BA31" s="597"/>
      <c r="BB31" s="597"/>
      <c r="BC31" s="597"/>
      <c r="BD31" s="597"/>
      <c r="BE31" s="597"/>
      <c r="BF31" s="598"/>
      <c r="BG31" s="666">
        <v>99.3</v>
      </c>
      <c r="BH31" s="654"/>
      <c r="BI31" s="654"/>
      <c r="BJ31" s="654"/>
      <c r="BK31" s="654"/>
      <c r="BL31" s="654"/>
      <c r="BM31" s="605">
        <v>98</v>
      </c>
      <c r="BN31" s="654"/>
      <c r="BO31" s="654"/>
      <c r="BP31" s="654"/>
      <c r="BQ31" s="655"/>
      <c r="BR31" s="666">
        <v>99.3</v>
      </c>
      <c r="BS31" s="654"/>
      <c r="BT31" s="654"/>
      <c r="BU31" s="654"/>
      <c r="BV31" s="654"/>
      <c r="BW31" s="654"/>
      <c r="BX31" s="605">
        <v>98</v>
      </c>
      <c r="BY31" s="654"/>
      <c r="BZ31" s="654"/>
      <c r="CA31" s="654"/>
      <c r="CB31" s="655"/>
      <c r="CD31" s="648"/>
      <c r="CE31" s="649"/>
      <c r="CF31" s="607" t="s">
        <v>300</v>
      </c>
      <c r="CG31" s="608"/>
      <c r="CH31" s="608"/>
      <c r="CI31" s="608"/>
      <c r="CJ31" s="608"/>
      <c r="CK31" s="608"/>
      <c r="CL31" s="608"/>
      <c r="CM31" s="608"/>
      <c r="CN31" s="608"/>
      <c r="CO31" s="608"/>
      <c r="CP31" s="608"/>
      <c r="CQ31" s="609"/>
      <c r="CR31" s="610">
        <v>57230</v>
      </c>
      <c r="CS31" s="643"/>
      <c r="CT31" s="643"/>
      <c r="CU31" s="643"/>
      <c r="CV31" s="643"/>
      <c r="CW31" s="643"/>
      <c r="CX31" s="643"/>
      <c r="CY31" s="644"/>
      <c r="CZ31" s="615">
        <v>0.3</v>
      </c>
      <c r="DA31" s="641"/>
      <c r="DB31" s="641"/>
      <c r="DC31" s="645"/>
      <c r="DD31" s="619">
        <v>57230</v>
      </c>
      <c r="DE31" s="643"/>
      <c r="DF31" s="643"/>
      <c r="DG31" s="643"/>
      <c r="DH31" s="643"/>
      <c r="DI31" s="643"/>
      <c r="DJ31" s="643"/>
      <c r="DK31" s="644"/>
      <c r="DL31" s="619">
        <v>57230</v>
      </c>
      <c r="DM31" s="643"/>
      <c r="DN31" s="643"/>
      <c r="DO31" s="643"/>
      <c r="DP31" s="643"/>
      <c r="DQ31" s="643"/>
      <c r="DR31" s="643"/>
      <c r="DS31" s="643"/>
      <c r="DT31" s="643"/>
      <c r="DU31" s="643"/>
      <c r="DV31" s="644"/>
      <c r="DW31" s="615">
        <v>0.8</v>
      </c>
      <c r="DX31" s="641"/>
      <c r="DY31" s="641"/>
      <c r="DZ31" s="641"/>
      <c r="EA31" s="641"/>
      <c r="EB31" s="641"/>
      <c r="EC31" s="642"/>
    </row>
    <row r="32" spans="2:133" ht="11.25" customHeight="1" x14ac:dyDescent="0.15">
      <c r="B32" s="607" t="s">
        <v>301</v>
      </c>
      <c r="C32" s="608"/>
      <c r="D32" s="608"/>
      <c r="E32" s="608"/>
      <c r="F32" s="608"/>
      <c r="G32" s="608"/>
      <c r="H32" s="608"/>
      <c r="I32" s="608"/>
      <c r="J32" s="608"/>
      <c r="K32" s="608"/>
      <c r="L32" s="608"/>
      <c r="M32" s="608"/>
      <c r="N32" s="608"/>
      <c r="O32" s="608"/>
      <c r="P32" s="608"/>
      <c r="Q32" s="609"/>
      <c r="R32" s="610">
        <v>914800</v>
      </c>
      <c r="S32" s="611"/>
      <c r="T32" s="611"/>
      <c r="U32" s="611"/>
      <c r="V32" s="611"/>
      <c r="W32" s="611"/>
      <c r="X32" s="611"/>
      <c r="Y32" s="612"/>
      <c r="Z32" s="613">
        <v>4</v>
      </c>
      <c r="AA32" s="613"/>
      <c r="AB32" s="613"/>
      <c r="AC32" s="613"/>
      <c r="AD32" s="614" t="s">
        <v>122</v>
      </c>
      <c r="AE32" s="614"/>
      <c r="AF32" s="614"/>
      <c r="AG32" s="614"/>
      <c r="AH32" s="614"/>
      <c r="AI32" s="614"/>
      <c r="AJ32" s="614"/>
      <c r="AK32" s="614"/>
      <c r="AL32" s="615" t="s">
        <v>122</v>
      </c>
      <c r="AM32" s="616"/>
      <c r="AN32" s="616"/>
      <c r="AO32" s="617"/>
      <c r="AP32" s="658"/>
      <c r="AQ32" s="659"/>
      <c r="AR32" s="659"/>
      <c r="AS32" s="659"/>
      <c r="AT32" s="663"/>
      <c r="AU32" s="208" t="s">
        <v>302</v>
      </c>
      <c r="AX32" s="607" t="s">
        <v>303</v>
      </c>
      <c r="AY32" s="608"/>
      <c r="AZ32" s="608"/>
      <c r="BA32" s="608"/>
      <c r="BB32" s="608"/>
      <c r="BC32" s="608"/>
      <c r="BD32" s="608"/>
      <c r="BE32" s="608"/>
      <c r="BF32" s="609"/>
      <c r="BG32" s="667">
        <v>99.4</v>
      </c>
      <c r="BH32" s="643"/>
      <c r="BI32" s="643"/>
      <c r="BJ32" s="643"/>
      <c r="BK32" s="643"/>
      <c r="BL32" s="643"/>
      <c r="BM32" s="616">
        <v>98.2</v>
      </c>
      <c r="BN32" s="643"/>
      <c r="BO32" s="643"/>
      <c r="BP32" s="643"/>
      <c r="BQ32" s="665"/>
      <c r="BR32" s="667">
        <v>99.4</v>
      </c>
      <c r="BS32" s="643"/>
      <c r="BT32" s="643"/>
      <c r="BU32" s="643"/>
      <c r="BV32" s="643"/>
      <c r="BW32" s="643"/>
      <c r="BX32" s="616">
        <v>98.3</v>
      </c>
      <c r="BY32" s="643"/>
      <c r="BZ32" s="643"/>
      <c r="CA32" s="643"/>
      <c r="CB32" s="665"/>
      <c r="CD32" s="650"/>
      <c r="CE32" s="651"/>
      <c r="CF32" s="607" t="s">
        <v>304</v>
      </c>
      <c r="CG32" s="608"/>
      <c r="CH32" s="608"/>
      <c r="CI32" s="608"/>
      <c r="CJ32" s="608"/>
      <c r="CK32" s="608"/>
      <c r="CL32" s="608"/>
      <c r="CM32" s="608"/>
      <c r="CN32" s="608"/>
      <c r="CO32" s="608"/>
      <c r="CP32" s="608"/>
      <c r="CQ32" s="609"/>
      <c r="CR32" s="610">
        <v>17</v>
      </c>
      <c r="CS32" s="611"/>
      <c r="CT32" s="611"/>
      <c r="CU32" s="611"/>
      <c r="CV32" s="611"/>
      <c r="CW32" s="611"/>
      <c r="CX32" s="611"/>
      <c r="CY32" s="612"/>
      <c r="CZ32" s="615">
        <v>0</v>
      </c>
      <c r="DA32" s="641"/>
      <c r="DB32" s="641"/>
      <c r="DC32" s="645"/>
      <c r="DD32" s="619">
        <v>17</v>
      </c>
      <c r="DE32" s="611"/>
      <c r="DF32" s="611"/>
      <c r="DG32" s="611"/>
      <c r="DH32" s="611"/>
      <c r="DI32" s="611"/>
      <c r="DJ32" s="611"/>
      <c r="DK32" s="612"/>
      <c r="DL32" s="619">
        <v>17</v>
      </c>
      <c r="DM32" s="611"/>
      <c r="DN32" s="611"/>
      <c r="DO32" s="611"/>
      <c r="DP32" s="611"/>
      <c r="DQ32" s="611"/>
      <c r="DR32" s="611"/>
      <c r="DS32" s="611"/>
      <c r="DT32" s="611"/>
      <c r="DU32" s="611"/>
      <c r="DV32" s="612"/>
      <c r="DW32" s="615">
        <v>0</v>
      </c>
      <c r="DX32" s="641"/>
      <c r="DY32" s="641"/>
      <c r="DZ32" s="641"/>
      <c r="EA32" s="641"/>
      <c r="EB32" s="641"/>
      <c r="EC32" s="642"/>
    </row>
    <row r="33" spans="2:133" ht="11.25" customHeight="1" x14ac:dyDescent="0.15">
      <c r="B33" s="607" t="s">
        <v>305</v>
      </c>
      <c r="C33" s="608"/>
      <c r="D33" s="608"/>
      <c r="E33" s="608"/>
      <c r="F33" s="608"/>
      <c r="G33" s="608"/>
      <c r="H33" s="608"/>
      <c r="I33" s="608"/>
      <c r="J33" s="608"/>
      <c r="K33" s="608"/>
      <c r="L33" s="608"/>
      <c r="M33" s="608"/>
      <c r="N33" s="608"/>
      <c r="O33" s="608"/>
      <c r="P33" s="608"/>
      <c r="Q33" s="609"/>
      <c r="R33" s="610">
        <v>12490</v>
      </c>
      <c r="S33" s="611"/>
      <c r="T33" s="611"/>
      <c r="U33" s="611"/>
      <c r="V33" s="611"/>
      <c r="W33" s="611"/>
      <c r="X33" s="611"/>
      <c r="Y33" s="612"/>
      <c r="Z33" s="613">
        <v>0.1</v>
      </c>
      <c r="AA33" s="613"/>
      <c r="AB33" s="613"/>
      <c r="AC33" s="613"/>
      <c r="AD33" s="614">
        <v>7178</v>
      </c>
      <c r="AE33" s="614"/>
      <c r="AF33" s="614"/>
      <c r="AG33" s="614"/>
      <c r="AH33" s="614"/>
      <c r="AI33" s="614"/>
      <c r="AJ33" s="614"/>
      <c r="AK33" s="614"/>
      <c r="AL33" s="615">
        <v>0.1</v>
      </c>
      <c r="AM33" s="616"/>
      <c r="AN33" s="616"/>
      <c r="AO33" s="617"/>
      <c r="AP33" s="660"/>
      <c r="AQ33" s="661"/>
      <c r="AR33" s="661"/>
      <c r="AS33" s="661"/>
      <c r="AT33" s="664"/>
      <c r="AU33" s="213"/>
      <c r="AV33" s="213"/>
      <c r="AW33" s="213"/>
      <c r="AX33" s="631" t="s">
        <v>306</v>
      </c>
      <c r="AY33" s="632"/>
      <c r="AZ33" s="632"/>
      <c r="BA33" s="632"/>
      <c r="BB33" s="632"/>
      <c r="BC33" s="632"/>
      <c r="BD33" s="632"/>
      <c r="BE33" s="632"/>
      <c r="BF33" s="633"/>
      <c r="BG33" s="668">
        <v>99.2</v>
      </c>
      <c r="BH33" s="669"/>
      <c r="BI33" s="669"/>
      <c r="BJ33" s="669"/>
      <c r="BK33" s="669"/>
      <c r="BL33" s="669"/>
      <c r="BM33" s="670">
        <v>97.6</v>
      </c>
      <c r="BN33" s="669"/>
      <c r="BO33" s="669"/>
      <c r="BP33" s="669"/>
      <c r="BQ33" s="671"/>
      <c r="BR33" s="668">
        <v>99.2</v>
      </c>
      <c r="BS33" s="669"/>
      <c r="BT33" s="669"/>
      <c r="BU33" s="669"/>
      <c r="BV33" s="669"/>
      <c r="BW33" s="669"/>
      <c r="BX33" s="670">
        <v>97.6</v>
      </c>
      <c r="BY33" s="669"/>
      <c r="BZ33" s="669"/>
      <c r="CA33" s="669"/>
      <c r="CB33" s="671"/>
      <c r="CD33" s="607" t="s">
        <v>307</v>
      </c>
      <c r="CE33" s="608"/>
      <c r="CF33" s="608"/>
      <c r="CG33" s="608"/>
      <c r="CH33" s="608"/>
      <c r="CI33" s="608"/>
      <c r="CJ33" s="608"/>
      <c r="CK33" s="608"/>
      <c r="CL33" s="608"/>
      <c r="CM33" s="608"/>
      <c r="CN33" s="608"/>
      <c r="CO33" s="608"/>
      <c r="CP33" s="608"/>
      <c r="CQ33" s="609"/>
      <c r="CR33" s="610">
        <v>11222770</v>
      </c>
      <c r="CS33" s="643"/>
      <c r="CT33" s="643"/>
      <c r="CU33" s="643"/>
      <c r="CV33" s="643"/>
      <c r="CW33" s="643"/>
      <c r="CX33" s="643"/>
      <c r="CY33" s="644"/>
      <c r="CZ33" s="615">
        <v>50.6</v>
      </c>
      <c r="DA33" s="641"/>
      <c r="DB33" s="641"/>
      <c r="DC33" s="645"/>
      <c r="DD33" s="619">
        <v>10202516</v>
      </c>
      <c r="DE33" s="643"/>
      <c r="DF33" s="643"/>
      <c r="DG33" s="643"/>
      <c r="DH33" s="643"/>
      <c r="DI33" s="643"/>
      <c r="DJ33" s="643"/>
      <c r="DK33" s="644"/>
      <c r="DL33" s="619">
        <v>3656678</v>
      </c>
      <c r="DM33" s="643"/>
      <c r="DN33" s="643"/>
      <c r="DO33" s="643"/>
      <c r="DP33" s="643"/>
      <c r="DQ33" s="643"/>
      <c r="DR33" s="643"/>
      <c r="DS33" s="643"/>
      <c r="DT33" s="643"/>
      <c r="DU33" s="643"/>
      <c r="DV33" s="644"/>
      <c r="DW33" s="615">
        <v>48</v>
      </c>
      <c r="DX33" s="641"/>
      <c r="DY33" s="641"/>
      <c r="DZ33" s="641"/>
      <c r="EA33" s="641"/>
      <c r="EB33" s="641"/>
      <c r="EC33" s="642"/>
    </row>
    <row r="34" spans="2:133" ht="11.25" customHeight="1" x14ac:dyDescent="0.15">
      <c r="B34" s="607" t="s">
        <v>308</v>
      </c>
      <c r="C34" s="608"/>
      <c r="D34" s="608"/>
      <c r="E34" s="608"/>
      <c r="F34" s="608"/>
      <c r="G34" s="608"/>
      <c r="H34" s="608"/>
      <c r="I34" s="608"/>
      <c r="J34" s="608"/>
      <c r="K34" s="608"/>
      <c r="L34" s="608"/>
      <c r="M34" s="608"/>
      <c r="N34" s="608"/>
      <c r="O34" s="608"/>
      <c r="P34" s="608"/>
      <c r="Q34" s="609"/>
      <c r="R34" s="610">
        <v>4291360</v>
      </c>
      <c r="S34" s="611"/>
      <c r="T34" s="611"/>
      <c r="U34" s="611"/>
      <c r="V34" s="611"/>
      <c r="W34" s="611"/>
      <c r="X34" s="611"/>
      <c r="Y34" s="612"/>
      <c r="Z34" s="613">
        <v>18.8</v>
      </c>
      <c r="AA34" s="613"/>
      <c r="AB34" s="613"/>
      <c r="AC34" s="613"/>
      <c r="AD34" s="614" t="s">
        <v>122</v>
      </c>
      <c r="AE34" s="614"/>
      <c r="AF34" s="614"/>
      <c r="AG34" s="614"/>
      <c r="AH34" s="614"/>
      <c r="AI34" s="614"/>
      <c r="AJ34" s="614"/>
      <c r="AK34" s="614"/>
      <c r="AL34" s="615" t="s">
        <v>122</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309</v>
      </c>
      <c r="CE34" s="608"/>
      <c r="CF34" s="608"/>
      <c r="CG34" s="608"/>
      <c r="CH34" s="608"/>
      <c r="CI34" s="608"/>
      <c r="CJ34" s="608"/>
      <c r="CK34" s="608"/>
      <c r="CL34" s="608"/>
      <c r="CM34" s="608"/>
      <c r="CN34" s="608"/>
      <c r="CO34" s="608"/>
      <c r="CP34" s="608"/>
      <c r="CQ34" s="609"/>
      <c r="CR34" s="610">
        <v>2715671</v>
      </c>
      <c r="CS34" s="611"/>
      <c r="CT34" s="611"/>
      <c r="CU34" s="611"/>
      <c r="CV34" s="611"/>
      <c r="CW34" s="611"/>
      <c r="CX34" s="611"/>
      <c r="CY34" s="612"/>
      <c r="CZ34" s="615">
        <v>12.2</v>
      </c>
      <c r="DA34" s="641"/>
      <c r="DB34" s="641"/>
      <c r="DC34" s="645"/>
      <c r="DD34" s="619">
        <v>2288404</v>
      </c>
      <c r="DE34" s="611"/>
      <c r="DF34" s="611"/>
      <c r="DG34" s="611"/>
      <c r="DH34" s="611"/>
      <c r="DI34" s="611"/>
      <c r="DJ34" s="611"/>
      <c r="DK34" s="612"/>
      <c r="DL34" s="619">
        <v>1246406</v>
      </c>
      <c r="DM34" s="611"/>
      <c r="DN34" s="611"/>
      <c r="DO34" s="611"/>
      <c r="DP34" s="611"/>
      <c r="DQ34" s="611"/>
      <c r="DR34" s="611"/>
      <c r="DS34" s="611"/>
      <c r="DT34" s="611"/>
      <c r="DU34" s="611"/>
      <c r="DV34" s="612"/>
      <c r="DW34" s="615">
        <v>16.399999999999999</v>
      </c>
      <c r="DX34" s="641"/>
      <c r="DY34" s="641"/>
      <c r="DZ34" s="641"/>
      <c r="EA34" s="641"/>
      <c r="EB34" s="641"/>
      <c r="EC34" s="642"/>
    </row>
    <row r="35" spans="2:133" ht="11.25" customHeight="1" x14ac:dyDescent="0.15">
      <c r="B35" s="607" t="s">
        <v>310</v>
      </c>
      <c r="C35" s="608"/>
      <c r="D35" s="608"/>
      <c r="E35" s="608"/>
      <c r="F35" s="608"/>
      <c r="G35" s="608"/>
      <c r="H35" s="608"/>
      <c r="I35" s="608"/>
      <c r="J35" s="608"/>
      <c r="K35" s="608"/>
      <c r="L35" s="608"/>
      <c r="M35" s="608"/>
      <c r="N35" s="608"/>
      <c r="O35" s="608"/>
      <c r="P35" s="608"/>
      <c r="Q35" s="609"/>
      <c r="R35" s="610">
        <v>4441494</v>
      </c>
      <c r="S35" s="611"/>
      <c r="T35" s="611"/>
      <c r="U35" s="611"/>
      <c r="V35" s="611"/>
      <c r="W35" s="611"/>
      <c r="X35" s="611"/>
      <c r="Y35" s="612"/>
      <c r="Z35" s="613">
        <v>19.399999999999999</v>
      </c>
      <c r="AA35" s="613"/>
      <c r="AB35" s="613"/>
      <c r="AC35" s="613"/>
      <c r="AD35" s="614" t="s">
        <v>122</v>
      </c>
      <c r="AE35" s="614"/>
      <c r="AF35" s="614"/>
      <c r="AG35" s="614"/>
      <c r="AH35" s="614"/>
      <c r="AI35" s="614"/>
      <c r="AJ35" s="614"/>
      <c r="AK35" s="614"/>
      <c r="AL35" s="615" t="s">
        <v>122</v>
      </c>
      <c r="AM35" s="616"/>
      <c r="AN35" s="616"/>
      <c r="AO35" s="617"/>
      <c r="AP35" s="218"/>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102819</v>
      </c>
      <c r="CS35" s="643"/>
      <c r="CT35" s="643"/>
      <c r="CU35" s="643"/>
      <c r="CV35" s="643"/>
      <c r="CW35" s="643"/>
      <c r="CX35" s="643"/>
      <c r="CY35" s="644"/>
      <c r="CZ35" s="615">
        <v>0.5</v>
      </c>
      <c r="DA35" s="641"/>
      <c r="DB35" s="641"/>
      <c r="DC35" s="645"/>
      <c r="DD35" s="619">
        <v>88539</v>
      </c>
      <c r="DE35" s="643"/>
      <c r="DF35" s="643"/>
      <c r="DG35" s="643"/>
      <c r="DH35" s="643"/>
      <c r="DI35" s="643"/>
      <c r="DJ35" s="643"/>
      <c r="DK35" s="644"/>
      <c r="DL35" s="619">
        <v>88539</v>
      </c>
      <c r="DM35" s="643"/>
      <c r="DN35" s="643"/>
      <c r="DO35" s="643"/>
      <c r="DP35" s="643"/>
      <c r="DQ35" s="643"/>
      <c r="DR35" s="643"/>
      <c r="DS35" s="643"/>
      <c r="DT35" s="643"/>
      <c r="DU35" s="643"/>
      <c r="DV35" s="644"/>
      <c r="DW35" s="615">
        <v>1.2</v>
      </c>
      <c r="DX35" s="641"/>
      <c r="DY35" s="641"/>
      <c r="DZ35" s="641"/>
      <c r="EA35" s="641"/>
      <c r="EB35" s="641"/>
      <c r="EC35" s="642"/>
    </row>
    <row r="36" spans="2:133" ht="11.25" customHeight="1" x14ac:dyDescent="0.15">
      <c r="B36" s="607" t="s">
        <v>314</v>
      </c>
      <c r="C36" s="608"/>
      <c r="D36" s="608"/>
      <c r="E36" s="608"/>
      <c r="F36" s="608"/>
      <c r="G36" s="608"/>
      <c r="H36" s="608"/>
      <c r="I36" s="608"/>
      <c r="J36" s="608"/>
      <c r="K36" s="608"/>
      <c r="L36" s="608"/>
      <c r="M36" s="608"/>
      <c r="N36" s="608"/>
      <c r="O36" s="608"/>
      <c r="P36" s="608"/>
      <c r="Q36" s="609"/>
      <c r="R36" s="610">
        <v>366515</v>
      </c>
      <c r="S36" s="611"/>
      <c r="T36" s="611"/>
      <c r="U36" s="611"/>
      <c r="V36" s="611"/>
      <c r="W36" s="611"/>
      <c r="X36" s="611"/>
      <c r="Y36" s="612"/>
      <c r="Z36" s="613">
        <v>1.6</v>
      </c>
      <c r="AA36" s="613"/>
      <c r="AB36" s="613"/>
      <c r="AC36" s="613"/>
      <c r="AD36" s="614" t="s">
        <v>122</v>
      </c>
      <c r="AE36" s="614"/>
      <c r="AF36" s="614"/>
      <c r="AG36" s="614"/>
      <c r="AH36" s="614"/>
      <c r="AI36" s="614"/>
      <c r="AJ36" s="614"/>
      <c r="AK36" s="614"/>
      <c r="AL36" s="615" t="s">
        <v>122</v>
      </c>
      <c r="AM36" s="616"/>
      <c r="AN36" s="616"/>
      <c r="AO36" s="617"/>
      <c r="AP36" s="218"/>
      <c r="AQ36" s="676" t="s">
        <v>315</v>
      </c>
      <c r="AR36" s="677"/>
      <c r="AS36" s="677"/>
      <c r="AT36" s="677"/>
      <c r="AU36" s="677"/>
      <c r="AV36" s="677"/>
      <c r="AW36" s="677"/>
      <c r="AX36" s="677"/>
      <c r="AY36" s="678"/>
      <c r="AZ36" s="599">
        <v>2295729</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85521</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4169138</v>
      </c>
      <c r="CS36" s="611"/>
      <c r="CT36" s="611"/>
      <c r="CU36" s="611"/>
      <c r="CV36" s="611"/>
      <c r="CW36" s="611"/>
      <c r="CX36" s="611"/>
      <c r="CY36" s="612"/>
      <c r="CZ36" s="615">
        <v>18.8</v>
      </c>
      <c r="DA36" s="641"/>
      <c r="DB36" s="641"/>
      <c r="DC36" s="645"/>
      <c r="DD36" s="619">
        <v>3889069</v>
      </c>
      <c r="DE36" s="611"/>
      <c r="DF36" s="611"/>
      <c r="DG36" s="611"/>
      <c r="DH36" s="611"/>
      <c r="DI36" s="611"/>
      <c r="DJ36" s="611"/>
      <c r="DK36" s="612"/>
      <c r="DL36" s="619">
        <v>1132952</v>
      </c>
      <c r="DM36" s="611"/>
      <c r="DN36" s="611"/>
      <c r="DO36" s="611"/>
      <c r="DP36" s="611"/>
      <c r="DQ36" s="611"/>
      <c r="DR36" s="611"/>
      <c r="DS36" s="611"/>
      <c r="DT36" s="611"/>
      <c r="DU36" s="611"/>
      <c r="DV36" s="612"/>
      <c r="DW36" s="615">
        <v>14.9</v>
      </c>
      <c r="DX36" s="641"/>
      <c r="DY36" s="641"/>
      <c r="DZ36" s="641"/>
      <c r="EA36" s="641"/>
      <c r="EB36" s="641"/>
      <c r="EC36" s="642"/>
    </row>
    <row r="37" spans="2:133" ht="11.25" customHeight="1" x14ac:dyDescent="0.15">
      <c r="B37" s="607" t="s">
        <v>318</v>
      </c>
      <c r="C37" s="608"/>
      <c r="D37" s="608"/>
      <c r="E37" s="608"/>
      <c r="F37" s="608"/>
      <c r="G37" s="608"/>
      <c r="H37" s="608"/>
      <c r="I37" s="608"/>
      <c r="J37" s="608"/>
      <c r="K37" s="608"/>
      <c r="L37" s="608"/>
      <c r="M37" s="608"/>
      <c r="N37" s="608"/>
      <c r="O37" s="608"/>
      <c r="P37" s="608"/>
      <c r="Q37" s="609"/>
      <c r="R37" s="610">
        <v>169200</v>
      </c>
      <c r="S37" s="611"/>
      <c r="T37" s="611"/>
      <c r="U37" s="611"/>
      <c r="V37" s="611"/>
      <c r="W37" s="611"/>
      <c r="X37" s="611"/>
      <c r="Y37" s="612"/>
      <c r="Z37" s="613">
        <v>0.7</v>
      </c>
      <c r="AA37" s="613"/>
      <c r="AB37" s="613"/>
      <c r="AC37" s="613"/>
      <c r="AD37" s="614">
        <v>45012</v>
      </c>
      <c r="AE37" s="614"/>
      <c r="AF37" s="614"/>
      <c r="AG37" s="614"/>
      <c r="AH37" s="614"/>
      <c r="AI37" s="614"/>
      <c r="AJ37" s="614"/>
      <c r="AK37" s="614"/>
      <c r="AL37" s="615">
        <v>0.6</v>
      </c>
      <c r="AM37" s="616"/>
      <c r="AN37" s="616"/>
      <c r="AO37" s="617"/>
      <c r="AQ37" s="673" t="s">
        <v>319</v>
      </c>
      <c r="AR37" s="674"/>
      <c r="AS37" s="674"/>
      <c r="AT37" s="674"/>
      <c r="AU37" s="674"/>
      <c r="AV37" s="674"/>
      <c r="AW37" s="674"/>
      <c r="AX37" s="674"/>
      <c r="AY37" s="675"/>
      <c r="AZ37" s="610">
        <v>802229</v>
      </c>
      <c r="BA37" s="611"/>
      <c r="BB37" s="611"/>
      <c r="BC37" s="611"/>
      <c r="BD37" s="643"/>
      <c r="BE37" s="643"/>
      <c r="BF37" s="665"/>
      <c r="BG37" s="607" t="s">
        <v>320</v>
      </c>
      <c r="BH37" s="608"/>
      <c r="BI37" s="608"/>
      <c r="BJ37" s="608"/>
      <c r="BK37" s="608"/>
      <c r="BL37" s="608"/>
      <c r="BM37" s="608"/>
      <c r="BN37" s="608"/>
      <c r="BO37" s="608"/>
      <c r="BP37" s="608"/>
      <c r="BQ37" s="608"/>
      <c r="BR37" s="608"/>
      <c r="BS37" s="608"/>
      <c r="BT37" s="608"/>
      <c r="BU37" s="609"/>
      <c r="BV37" s="610">
        <v>41815</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714387</v>
      </c>
      <c r="CS37" s="643"/>
      <c r="CT37" s="643"/>
      <c r="CU37" s="643"/>
      <c r="CV37" s="643"/>
      <c r="CW37" s="643"/>
      <c r="CX37" s="643"/>
      <c r="CY37" s="644"/>
      <c r="CZ37" s="615">
        <v>3.2</v>
      </c>
      <c r="DA37" s="641"/>
      <c r="DB37" s="641"/>
      <c r="DC37" s="645"/>
      <c r="DD37" s="619">
        <v>614387</v>
      </c>
      <c r="DE37" s="643"/>
      <c r="DF37" s="643"/>
      <c r="DG37" s="643"/>
      <c r="DH37" s="643"/>
      <c r="DI37" s="643"/>
      <c r="DJ37" s="643"/>
      <c r="DK37" s="644"/>
      <c r="DL37" s="619">
        <v>409349</v>
      </c>
      <c r="DM37" s="643"/>
      <c r="DN37" s="643"/>
      <c r="DO37" s="643"/>
      <c r="DP37" s="643"/>
      <c r="DQ37" s="643"/>
      <c r="DR37" s="643"/>
      <c r="DS37" s="643"/>
      <c r="DT37" s="643"/>
      <c r="DU37" s="643"/>
      <c r="DV37" s="644"/>
      <c r="DW37" s="615">
        <v>5.4</v>
      </c>
      <c r="DX37" s="641"/>
      <c r="DY37" s="641"/>
      <c r="DZ37" s="641"/>
      <c r="EA37" s="641"/>
      <c r="EB37" s="641"/>
      <c r="EC37" s="642"/>
    </row>
    <row r="38" spans="2:133" ht="11.25" customHeight="1" x14ac:dyDescent="0.15">
      <c r="B38" s="607" t="s">
        <v>322</v>
      </c>
      <c r="C38" s="608"/>
      <c r="D38" s="608"/>
      <c r="E38" s="608"/>
      <c r="F38" s="608"/>
      <c r="G38" s="608"/>
      <c r="H38" s="608"/>
      <c r="I38" s="608"/>
      <c r="J38" s="608"/>
      <c r="K38" s="608"/>
      <c r="L38" s="608"/>
      <c r="M38" s="608"/>
      <c r="N38" s="608"/>
      <c r="O38" s="608"/>
      <c r="P38" s="608"/>
      <c r="Q38" s="609"/>
      <c r="R38" s="610">
        <v>1385373</v>
      </c>
      <c r="S38" s="611"/>
      <c r="T38" s="611"/>
      <c r="U38" s="611"/>
      <c r="V38" s="611"/>
      <c r="W38" s="611"/>
      <c r="X38" s="611"/>
      <c r="Y38" s="612"/>
      <c r="Z38" s="613">
        <v>6.1</v>
      </c>
      <c r="AA38" s="613"/>
      <c r="AB38" s="613"/>
      <c r="AC38" s="613"/>
      <c r="AD38" s="614" t="s">
        <v>122</v>
      </c>
      <c r="AE38" s="614"/>
      <c r="AF38" s="614"/>
      <c r="AG38" s="614"/>
      <c r="AH38" s="614"/>
      <c r="AI38" s="614"/>
      <c r="AJ38" s="614"/>
      <c r="AK38" s="614"/>
      <c r="AL38" s="615" t="s">
        <v>122</v>
      </c>
      <c r="AM38" s="616"/>
      <c r="AN38" s="616"/>
      <c r="AO38" s="617"/>
      <c r="AQ38" s="673" t="s">
        <v>323</v>
      </c>
      <c r="AR38" s="674"/>
      <c r="AS38" s="674"/>
      <c r="AT38" s="674"/>
      <c r="AU38" s="674"/>
      <c r="AV38" s="674"/>
      <c r="AW38" s="674"/>
      <c r="AX38" s="674"/>
      <c r="AY38" s="675"/>
      <c r="AZ38" s="610">
        <v>54550</v>
      </c>
      <c r="BA38" s="611"/>
      <c r="BB38" s="611"/>
      <c r="BC38" s="611"/>
      <c r="BD38" s="643"/>
      <c r="BE38" s="643"/>
      <c r="BF38" s="665"/>
      <c r="BG38" s="607" t="s">
        <v>324</v>
      </c>
      <c r="BH38" s="608"/>
      <c r="BI38" s="608"/>
      <c r="BJ38" s="608"/>
      <c r="BK38" s="608"/>
      <c r="BL38" s="608"/>
      <c r="BM38" s="608"/>
      <c r="BN38" s="608"/>
      <c r="BO38" s="608"/>
      <c r="BP38" s="608"/>
      <c r="BQ38" s="608"/>
      <c r="BR38" s="608"/>
      <c r="BS38" s="608"/>
      <c r="BT38" s="608"/>
      <c r="BU38" s="609"/>
      <c r="BV38" s="610">
        <v>4149</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1460438</v>
      </c>
      <c r="CS38" s="611"/>
      <c r="CT38" s="611"/>
      <c r="CU38" s="611"/>
      <c r="CV38" s="611"/>
      <c r="CW38" s="611"/>
      <c r="CX38" s="611"/>
      <c r="CY38" s="612"/>
      <c r="CZ38" s="615">
        <v>6.6</v>
      </c>
      <c r="DA38" s="641"/>
      <c r="DB38" s="641"/>
      <c r="DC38" s="645"/>
      <c r="DD38" s="619">
        <v>1185138</v>
      </c>
      <c r="DE38" s="611"/>
      <c r="DF38" s="611"/>
      <c r="DG38" s="611"/>
      <c r="DH38" s="611"/>
      <c r="DI38" s="611"/>
      <c r="DJ38" s="611"/>
      <c r="DK38" s="612"/>
      <c r="DL38" s="619">
        <v>1091886</v>
      </c>
      <c r="DM38" s="611"/>
      <c r="DN38" s="611"/>
      <c r="DO38" s="611"/>
      <c r="DP38" s="611"/>
      <c r="DQ38" s="611"/>
      <c r="DR38" s="611"/>
      <c r="DS38" s="611"/>
      <c r="DT38" s="611"/>
      <c r="DU38" s="611"/>
      <c r="DV38" s="612"/>
      <c r="DW38" s="615">
        <v>14.3</v>
      </c>
      <c r="DX38" s="641"/>
      <c r="DY38" s="641"/>
      <c r="DZ38" s="641"/>
      <c r="EA38" s="641"/>
      <c r="EB38" s="641"/>
      <c r="EC38" s="642"/>
    </row>
    <row r="39" spans="2:133" ht="11.25" customHeight="1" x14ac:dyDescent="0.15">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327</v>
      </c>
      <c r="AR39" s="674"/>
      <c r="AS39" s="674"/>
      <c r="AT39" s="674"/>
      <c r="AU39" s="674"/>
      <c r="AV39" s="674"/>
      <c r="AW39" s="674"/>
      <c r="AX39" s="674"/>
      <c r="AY39" s="675"/>
      <c r="AZ39" s="610">
        <v>33598</v>
      </c>
      <c r="BA39" s="611"/>
      <c r="BB39" s="611"/>
      <c r="BC39" s="611"/>
      <c r="BD39" s="643"/>
      <c r="BE39" s="643"/>
      <c r="BF39" s="665"/>
      <c r="BG39" s="607" t="s">
        <v>328</v>
      </c>
      <c r="BH39" s="608"/>
      <c r="BI39" s="608"/>
      <c r="BJ39" s="608"/>
      <c r="BK39" s="608"/>
      <c r="BL39" s="608"/>
      <c r="BM39" s="608"/>
      <c r="BN39" s="608"/>
      <c r="BO39" s="608"/>
      <c r="BP39" s="608"/>
      <c r="BQ39" s="608"/>
      <c r="BR39" s="608"/>
      <c r="BS39" s="608"/>
      <c r="BT39" s="608"/>
      <c r="BU39" s="609"/>
      <c r="BV39" s="610">
        <v>6953</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2655424</v>
      </c>
      <c r="CS39" s="643"/>
      <c r="CT39" s="643"/>
      <c r="CU39" s="643"/>
      <c r="CV39" s="643"/>
      <c r="CW39" s="643"/>
      <c r="CX39" s="643"/>
      <c r="CY39" s="644"/>
      <c r="CZ39" s="615">
        <v>12</v>
      </c>
      <c r="DA39" s="641"/>
      <c r="DB39" s="641"/>
      <c r="DC39" s="645"/>
      <c r="DD39" s="619">
        <v>2652286</v>
      </c>
      <c r="DE39" s="643"/>
      <c r="DF39" s="643"/>
      <c r="DG39" s="643"/>
      <c r="DH39" s="643"/>
      <c r="DI39" s="643"/>
      <c r="DJ39" s="643"/>
      <c r="DK39" s="644"/>
      <c r="DL39" s="619" t="s">
        <v>122</v>
      </c>
      <c r="DM39" s="643"/>
      <c r="DN39" s="643"/>
      <c r="DO39" s="643"/>
      <c r="DP39" s="643"/>
      <c r="DQ39" s="643"/>
      <c r="DR39" s="643"/>
      <c r="DS39" s="643"/>
      <c r="DT39" s="643"/>
      <c r="DU39" s="643"/>
      <c r="DV39" s="644"/>
      <c r="DW39" s="615" t="s">
        <v>122</v>
      </c>
      <c r="DX39" s="641"/>
      <c r="DY39" s="641"/>
      <c r="DZ39" s="641"/>
      <c r="EA39" s="641"/>
      <c r="EB39" s="641"/>
      <c r="EC39" s="642"/>
    </row>
    <row r="40" spans="2:133" ht="11.25" customHeight="1" x14ac:dyDescent="0.15">
      <c r="B40" s="607" t="s">
        <v>330</v>
      </c>
      <c r="C40" s="608"/>
      <c r="D40" s="608"/>
      <c r="E40" s="608"/>
      <c r="F40" s="608"/>
      <c r="G40" s="608"/>
      <c r="H40" s="608"/>
      <c r="I40" s="608"/>
      <c r="J40" s="608"/>
      <c r="K40" s="608"/>
      <c r="L40" s="608"/>
      <c r="M40" s="608"/>
      <c r="N40" s="608"/>
      <c r="O40" s="608"/>
      <c r="P40" s="608"/>
      <c r="Q40" s="609"/>
      <c r="R40" s="610">
        <v>49873</v>
      </c>
      <c r="S40" s="611"/>
      <c r="T40" s="611"/>
      <c r="U40" s="611"/>
      <c r="V40" s="611"/>
      <c r="W40" s="611"/>
      <c r="X40" s="611"/>
      <c r="Y40" s="612"/>
      <c r="Z40" s="613">
        <v>0.2</v>
      </c>
      <c r="AA40" s="613"/>
      <c r="AB40" s="613"/>
      <c r="AC40" s="613"/>
      <c r="AD40" s="614" t="s">
        <v>122</v>
      </c>
      <c r="AE40" s="614"/>
      <c r="AF40" s="614"/>
      <c r="AG40" s="614"/>
      <c r="AH40" s="614"/>
      <c r="AI40" s="614"/>
      <c r="AJ40" s="614"/>
      <c r="AK40" s="614"/>
      <c r="AL40" s="615" t="s">
        <v>122</v>
      </c>
      <c r="AM40" s="616"/>
      <c r="AN40" s="616"/>
      <c r="AO40" s="617"/>
      <c r="AQ40" s="673" t="s">
        <v>331</v>
      </c>
      <c r="AR40" s="674"/>
      <c r="AS40" s="674"/>
      <c r="AT40" s="674"/>
      <c r="AU40" s="674"/>
      <c r="AV40" s="674"/>
      <c r="AW40" s="674"/>
      <c r="AX40" s="674"/>
      <c r="AY40" s="675"/>
      <c r="AZ40" s="610">
        <v>33062</v>
      </c>
      <c r="BA40" s="611"/>
      <c r="BB40" s="611"/>
      <c r="BC40" s="611"/>
      <c r="BD40" s="643"/>
      <c r="BE40" s="643"/>
      <c r="BF40" s="665"/>
      <c r="BG40" s="658" t="s">
        <v>332</v>
      </c>
      <c r="BH40" s="659"/>
      <c r="BI40" s="659"/>
      <c r="BJ40" s="659"/>
      <c r="BK40" s="659"/>
      <c r="BL40" s="214"/>
      <c r="BM40" s="608" t="s">
        <v>333</v>
      </c>
      <c r="BN40" s="608"/>
      <c r="BO40" s="608"/>
      <c r="BP40" s="608"/>
      <c r="BQ40" s="608"/>
      <c r="BR40" s="608"/>
      <c r="BS40" s="608"/>
      <c r="BT40" s="608"/>
      <c r="BU40" s="609"/>
      <c r="BV40" s="610">
        <v>106</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119280</v>
      </c>
      <c r="CS40" s="611"/>
      <c r="CT40" s="611"/>
      <c r="CU40" s="611"/>
      <c r="CV40" s="611"/>
      <c r="CW40" s="611"/>
      <c r="CX40" s="611"/>
      <c r="CY40" s="612"/>
      <c r="CZ40" s="615">
        <v>0.5</v>
      </c>
      <c r="DA40" s="641"/>
      <c r="DB40" s="641"/>
      <c r="DC40" s="645"/>
      <c r="DD40" s="619">
        <v>99080</v>
      </c>
      <c r="DE40" s="611"/>
      <c r="DF40" s="611"/>
      <c r="DG40" s="611"/>
      <c r="DH40" s="611"/>
      <c r="DI40" s="611"/>
      <c r="DJ40" s="611"/>
      <c r="DK40" s="612"/>
      <c r="DL40" s="619">
        <v>96895</v>
      </c>
      <c r="DM40" s="611"/>
      <c r="DN40" s="611"/>
      <c r="DO40" s="611"/>
      <c r="DP40" s="611"/>
      <c r="DQ40" s="611"/>
      <c r="DR40" s="611"/>
      <c r="DS40" s="611"/>
      <c r="DT40" s="611"/>
      <c r="DU40" s="611"/>
      <c r="DV40" s="612"/>
      <c r="DW40" s="615">
        <v>1.3</v>
      </c>
      <c r="DX40" s="641"/>
      <c r="DY40" s="641"/>
      <c r="DZ40" s="641"/>
      <c r="EA40" s="641"/>
      <c r="EB40" s="641"/>
      <c r="EC40" s="642"/>
    </row>
    <row r="41" spans="2:133" ht="11.25" customHeight="1" x14ac:dyDescent="0.15">
      <c r="B41" s="631" t="s">
        <v>335</v>
      </c>
      <c r="C41" s="632"/>
      <c r="D41" s="632"/>
      <c r="E41" s="632"/>
      <c r="F41" s="632"/>
      <c r="G41" s="632"/>
      <c r="H41" s="632"/>
      <c r="I41" s="632"/>
      <c r="J41" s="632"/>
      <c r="K41" s="632"/>
      <c r="L41" s="632"/>
      <c r="M41" s="632"/>
      <c r="N41" s="632"/>
      <c r="O41" s="632"/>
      <c r="P41" s="632"/>
      <c r="Q41" s="633"/>
      <c r="R41" s="682">
        <v>22853404</v>
      </c>
      <c r="S41" s="683"/>
      <c r="T41" s="683"/>
      <c r="U41" s="683"/>
      <c r="V41" s="683"/>
      <c r="W41" s="683"/>
      <c r="X41" s="683"/>
      <c r="Y41" s="687"/>
      <c r="Z41" s="688">
        <v>100</v>
      </c>
      <c r="AA41" s="688"/>
      <c r="AB41" s="688"/>
      <c r="AC41" s="688"/>
      <c r="AD41" s="689">
        <v>7567435</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322897</v>
      </c>
      <c r="BA41" s="611"/>
      <c r="BB41" s="611"/>
      <c r="BC41" s="611"/>
      <c r="BD41" s="643"/>
      <c r="BE41" s="643"/>
      <c r="BF41" s="665"/>
      <c r="BG41" s="658"/>
      <c r="BH41" s="659"/>
      <c r="BI41" s="659"/>
      <c r="BJ41" s="659"/>
      <c r="BK41" s="659"/>
      <c r="BL41" s="214"/>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43"/>
      <c r="CT41" s="643"/>
      <c r="CU41" s="643"/>
      <c r="CV41" s="643"/>
      <c r="CW41" s="643"/>
      <c r="CX41" s="643"/>
      <c r="CY41" s="644"/>
      <c r="CZ41" s="615" t="s">
        <v>122</v>
      </c>
      <c r="DA41" s="641"/>
      <c r="DB41" s="641"/>
      <c r="DC41" s="645"/>
      <c r="DD41" s="619" t="s">
        <v>122</v>
      </c>
      <c r="DE41" s="643"/>
      <c r="DF41" s="643"/>
      <c r="DG41" s="643"/>
      <c r="DH41" s="643"/>
      <c r="DI41" s="643"/>
      <c r="DJ41" s="643"/>
      <c r="DK41" s="644"/>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339</v>
      </c>
      <c r="AR42" s="680"/>
      <c r="AS42" s="680"/>
      <c r="AT42" s="680"/>
      <c r="AU42" s="680"/>
      <c r="AV42" s="680"/>
      <c r="AW42" s="680"/>
      <c r="AX42" s="680"/>
      <c r="AY42" s="681"/>
      <c r="AZ42" s="682">
        <v>1049393</v>
      </c>
      <c r="BA42" s="683"/>
      <c r="BB42" s="683"/>
      <c r="BC42" s="683"/>
      <c r="BD42" s="669"/>
      <c r="BE42" s="669"/>
      <c r="BF42" s="671"/>
      <c r="BG42" s="660"/>
      <c r="BH42" s="661"/>
      <c r="BI42" s="661"/>
      <c r="BJ42" s="661"/>
      <c r="BK42" s="661"/>
      <c r="BL42" s="215"/>
      <c r="BM42" s="632" t="s">
        <v>340</v>
      </c>
      <c r="BN42" s="632"/>
      <c r="BO42" s="632"/>
      <c r="BP42" s="632"/>
      <c r="BQ42" s="632"/>
      <c r="BR42" s="632"/>
      <c r="BS42" s="632"/>
      <c r="BT42" s="632"/>
      <c r="BU42" s="633"/>
      <c r="BV42" s="682">
        <v>372</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4465098</v>
      </c>
      <c r="CS42" s="643"/>
      <c r="CT42" s="643"/>
      <c r="CU42" s="643"/>
      <c r="CV42" s="643"/>
      <c r="CW42" s="643"/>
      <c r="CX42" s="643"/>
      <c r="CY42" s="644"/>
      <c r="CZ42" s="615">
        <v>20.100000000000001</v>
      </c>
      <c r="DA42" s="641"/>
      <c r="DB42" s="641"/>
      <c r="DC42" s="645"/>
      <c r="DD42" s="619">
        <v>1632774</v>
      </c>
      <c r="DE42" s="643"/>
      <c r="DF42" s="643"/>
      <c r="DG42" s="643"/>
      <c r="DH42" s="643"/>
      <c r="DI42" s="643"/>
      <c r="DJ42" s="643"/>
      <c r="DK42" s="644"/>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342</v>
      </c>
      <c r="CD43" s="607" t="s">
        <v>343</v>
      </c>
      <c r="CE43" s="608"/>
      <c r="CF43" s="608"/>
      <c r="CG43" s="608"/>
      <c r="CH43" s="608"/>
      <c r="CI43" s="608"/>
      <c r="CJ43" s="608"/>
      <c r="CK43" s="608"/>
      <c r="CL43" s="608"/>
      <c r="CM43" s="608"/>
      <c r="CN43" s="608"/>
      <c r="CO43" s="608"/>
      <c r="CP43" s="608"/>
      <c r="CQ43" s="609"/>
      <c r="CR43" s="610">
        <v>14436</v>
      </c>
      <c r="CS43" s="643"/>
      <c r="CT43" s="643"/>
      <c r="CU43" s="643"/>
      <c r="CV43" s="643"/>
      <c r="CW43" s="643"/>
      <c r="CX43" s="643"/>
      <c r="CY43" s="644"/>
      <c r="CZ43" s="615">
        <v>0.1</v>
      </c>
      <c r="DA43" s="641"/>
      <c r="DB43" s="641"/>
      <c r="DC43" s="645"/>
      <c r="DD43" s="619">
        <v>14436</v>
      </c>
      <c r="DE43" s="643"/>
      <c r="DF43" s="643"/>
      <c r="DG43" s="643"/>
      <c r="DH43" s="643"/>
      <c r="DI43" s="643"/>
      <c r="DJ43" s="643"/>
      <c r="DK43" s="644"/>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292</v>
      </c>
      <c r="CE44" s="647"/>
      <c r="CF44" s="607" t="s">
        <v>345</v>
      </c>
      <c r="CG44" s="608"/>
      <c r="CH44" s="608"/>
      <c r="CI44" s="608"/>
      <c r="CJ44" s="608"/>
      <c r="CK44" s="608"/>
      <c r="CL44" s="608"/>
      <c r="CM44" s="608"/>
      <c r="CN44" s="608"/>
      <c r="CO44" s="608"/>
      <c r="CP44" s="608"/>
      <c r="CQ44" s="609"/>
      <c r="CR44" s="610">
        <v>4281752</v>
      </c>
      <c r="CS44" s="611"/>
      <c r="CT44" s="611"/>
      <c r="CU44" s="611"/>
      <c r="CV44" s="611"/>
      <c r="CW44" s="611"/>
      <c r="CX44" s="611"/>
      <c r="CY44" s="612"/>
      <c r="CZ44" s="615">
        <v>19.3</v>
      </c>
      <c r="DA44" s="616"/>
      <c r="DB44" s="616"/>
      <c r="DC44" s="622"/>
      <c r="DD44" s="619">
        <v>1557616</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347</v>
      </c>
      <c r="CG45" s="608"/>
      <c r="CH45" s="608"/>
      <c r="CI45" s="608"/>
      <c r="CJ45" s="608"/>
      <c r="CK45" s="608"/>
      <c r="CL45" s="608"/>
      <c r="CM45" s="608"/>
      <c r="CN45" s="608"/>
      <c r="CO45" s="608"/>
      <c r="CP45" s="608"/>
      <c r="CQ45" s="609"/>
      <c r="CR45" s="610">
        <v>2064125</v>
      </c>
      <c r="CS45" s="643"/>
      <c r="CT45" s="643"/>
      <c r="CU45" s="643"/>
      <c r="CV45" s="643"/>
      <c r="CW45" s="643"/>
      <c r="CX45" s="643"/>
      <c r="CY45" s="644"/>
      <c r="CZ45" s="615">
        <v>9.3000000000000007</v>
      </c>
      <c r="DA45" s="641"/>
      <c r="DB45" s="641"/>
      <c r="DC45" s="645"/>
      <c r="DD45" s="619">
        <v>233428</v>
      </c>
      <c r="DE45" s="643"/>
      <c r="DF45" s="643"/>
      <c r="DG45" s="643"/>
      <c r="DH45" s="643"/>
      <c r="DI45" s="643"/>
      <c r="DJ45" s="643"/>
      <c r="DK45" s="644"/>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48"/>
      <c r="CE46" s="649"/>
      <c r="CF46" s="607" t="s">
        <v>348</v>
      </c>
      <c r="CG46" s="608"/>
      <c r="CH46" s="608"/>
      <c r="CI46" s="608"/>
      <c r="CJ46" s="608"/>
      <c r="CK46" s="608"/>
      <c r="CL46" s="608"/>
      <c r="CM46" s="608"/>
      <c r="CN46" s="608"/>
      <c r="CO46" s="608"/>
      <c r="CP46" s="608"/>
      <c r="CQ46" s="609"/>
      <c r="CR46" s="610">
        <v>2212663</v>
      </c>
      <c r="CS46" s="611"/>
      <c r="CT46" s="611"/>
      <c r="CU46" s="611"/>
      <c r="CV46" s="611"/>
      <c r="CW46" s="611"/>
      <c r="CX46" s="611"/>
      <c r="CY46" s="612"/>
      <c r="CZ46" s="615">
        <v>10</v>
      </c>
      <c r="DA46" s="616"/>
      <c r="DB46" s="616"/>
      <c r="DC46" s="622"/>
      <c r="DD46" s="619">
        <v>1319711</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48"/>
      <c r="CE47" s="649"/>
      <c r="CF47" s="607" t="s">
        <v>349</v>
      </c>
      <c r="CG47" s="608"/>
      <c r="CH47" s="608"/>
      <c r="CI47" s="608"/>
      <c r="CJ47" s="608"/>
      <c r="CK47" s="608"/>
      <c r="CL47" s="608"/>
      <c r="CM47" s="608"/>
      <c r="CN47" s="608"/>
      <c r="CO47" s="608"/>
      <c r="CP47" s="608"/>
      <c r="CQ47" s="609"/>
      <c r="CR47" s="610">
        <v>183346</v>
      </c>
      <c r="CS47" s="643"/>
      <c r="CT47" s="643"/>
      <c r="CU47" s="643"/>
      <c r="CV47" s="643"/>
      <c r="CW47" s="643"/>
      <c r="CX47" s="643"/>
      <c r="CY47" s="644"/>
      <c r="CZ47" s="615">
        <v>0.8</v>
      </c>
      <c r="DA47" s="641"/>
      <c r="DB47" s="641"/>
      <c r="DC47" s="645"/>
      <c r="DD47" s="619">
        <v>75158</v>
      </c>
      <c r="DE47" s="643"/>
      <c r="DF47" s="643"/>
      <c r="DG47" s="643"/>
      <c r="DH47" s="643"/>
      <c r="DI47" s="643"/>
      <c r="DJ47" s="643"/>
      <c r="DK47" s="644"/>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0"/>
      <c r="CE48" s="651"/>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1" t="s">
        <v>351</v>
      </c>
      <c r="CE49" s="632"/>
      <c r="CF49" s="632"/>
      <c r="CG49" s="632"/>
      <c r="CH49" s="632"/>
      <c r="CI49" s="632"/>
      <c r="CJ49" s="632"/>
      <c r="CK49" s="632"/>
      <c r="CL49" s="632"/>
      <c r="CM49" s="632"/>
      <c r="CN49" s="632"/>
      <c r="CO49" s="632"/>
      <c r="CP49" s="632"/>
      <c r="CQ49" s="633"/>
      <c r="CR49" s="682">
        <v>22194157</v>
      </c>
      <c r="CS49" s="669"/>
      <c r="CT49" s="669"/>
      <c r="CU49" s="669"/>
      <c r="CV49" s="669"/>
      <c r="CW49" s="669"/>
      <c r="CX49" s="669"/>
      <c r="CY49" s="698"/>
      <c r="CZ49" s="690">
        <v>100</v>
      </c>
      <c r="DA49" s="699"/>
      <c r="DB49" s="699"/>
      <c r="DC49" s="700"/>
      <c r="DD49" s="701">
        <v>16771949</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CPTOxGZQPdPSPqbPhJYMYfEz5QvcIQnQlpmmBkU8ubZiZC5EMBk31ntsixxu4Aj/ln/+eYKbfC6IKHb8x7CI3A==" saltValue="JqLmhKxIp6E/NvjJolEZ4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B30" sqref="B30:P30"/>
    </sheetView>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15">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9"/>
    </row>
    <row r="6" spans="1:131" s="230"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15">
      <c r="A7" s="231">
        <v>1</v>
      </c>
      <c r="B7" s="736" t="s">
        <v>374</v>
      </c>
      <c r="C7" s="737"/>
      <c r="D7" s="737"/>
      <c r="E7" s="737"/>
      <c r="F7" s="737"/>
      <c r="G7" s="737"/>
      <c r="H7" s="737"/>
      <c r="I7" s="737"/>
      <c r="J7" s="737"/>
      <c r="K7" s="737"/>
      <c r="L7" s="737"/>
      <c r="M7" s="737"/>
      <c r="N7" s="737"/>
      <c r="O7" s="737"/>
      <c r="P7" s="738"/>
      <c r="Q7" s="739">
        <v>22859</v>
      </c>
      <c r="R7" s="740"/>
      <c r="S7" s="740"/>
      <c r="T7" s="740"/>
      <c r="U7" s="740"/>
      <c r="V7" s="740">
        <v>22200</v>
      </c>
      <c r="W7" s="740"/>
      <c r="X7" s="740"/>
      <c r="Y7" s="740"/>
      <c r="Z7" s="740"/>
      <c r="AA7" s="740">
        <v>659</v>
      </c>
      <c r="AB7" s="740"/>
      <c r="AC7" s="740"/>
      <c r="AD7" s="740"/>
      <c r="AE7" s="741"/>
      <c r="AF7" s="742">
        <v>583</v>
      </c>
      <c r="AG7" s="743"/>
      <c r="AH7" s="743"/>
      <c r="AI7" s="743"/>
      <c r="AJ7" s="744"/>
      <c r="AK7" s="745">
        <v>4441</v>
      </c>
      <c r="AL7" s="746"/>
      <c r="AM7" s="746"/>
      <c r="AN7" s="746"/>
      <c r="AO7" s="746"/>
      <c r="AP7" s="746">
        <v>13872</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c r="BT7" s="734"/>
      <c r="BU7" s="734"/>
      <c r="BV7" s="734"/>
      <c r="BW7" s="734"/>
      <c r="BX7" s="734"/>
      <c r="BY7" s="734"/>
      <c r="BZ7" s="734"/>
      <c r="CA7" s="734"/>
      <c r="CB7" s="734"/>
      <c r="CC7" s="734"/>
      <c r="CD7" s="734"/>
      <c r="CE7" s="734"/>
      <c r="CF7" s="734"/>
      <c r="CG7" s="749"/>
      <c r="CH7" s="730"/>
      <c r="CI7" s="731"/>
      <c r="CJ7" s="731"/>
      <c r="CK7" s="731"/>
      <c r="CL7" s="732"/>
      <c r="CM7" s="730"/>
      <c r="CN7" s="731"/>
      <c r="CO7" s="731"/>
      <c r="CP7" s="731"/>
      <c r="CQ7" s="732"/>
      <c r="CR7" s="730"/>
      <c r="CS7" s="731"/>
      <c r="CT7" s="731"/>
      <c r="CU7" s="731"/>
      <c r="CV7" s="732"/>
      <c r="CW7" s="730"/>
      <c r="CX7" s="731"/>
      <c r="CY7" s="731"/>
      <c r="CZ7" s="731"/>
      <c r="DA7" s="732"/>
      <c r="DB7" s="730"/>
      <c r="DC7" s="731"/>
      <c r="DD7" s="731"/>
      <c r="DE7" s="731"/>
      <c r="DF7" s="732"/>
      <c r="DG7" s="730"/>
      <c r="DH7" s="731"/>
      <c r="DI7" s="731"/>
      <c r="DJ7" s="731"/>
      <c r="DK7" s="732"/>
      <c r="DL7" s="730"/>
      <c r="DM7" s="731"/>
      <c r="DN7" s="731"/>
      <c r="DO7" s="731"/>
      <c r="DP7" s="732"/>
      <c r="DQ7" s="730"/>
      <c r="DR7" s="731"/>
      <c r="DS7" s="731"/>
      <c r="DT7" s="731"/>
      <c r="DU7" s="732"/>
      <c r="DV7" s="733"/>
      <c r="DW7" s="734"/>
      <c r="DX7" s="734"/>
      <c r="DY7" s="734"/>
      <c r="DZ7" s="735"/>
      <c r="EA7" s="229"/>
    </row>
    <row r="8" spans="1:131" s="230" customFormat="1" ht="26.25" customHeight="1" x14ac:dyDescent="0.15">
      <c r="A8" s="233">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9"/>
    </row>
    <row r="9" spans="1:131" s="230" customFormat="1" ht="26.25" customHeight="1" x14ac:dyDescent="0.15">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9"/>
    </row>
    <row r="10" spans="1:131" s="230" customFormat="1" ht="26.25" customHeight="1" x14ac:dyDescent="0.15">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x14ac:dyDescent="0.15">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15">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15">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15">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15">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15">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15">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15">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15">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15">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15">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375</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
      <c r="A23" s="235" t="s">
        <v>376</v>
      </c>
      <c r="B23" s="776" t="s">
        <v>377</v>
      </c>
      <c r="C23" s="777"/>
      <c r="D23" s="777"/>
      <c r="E23" s="777"/>
      <c r="F23" s="777"/>
      <c r="G23" s="777"/>
      <c r="H23" s="777"/>
      <c r="I23" s="777"/>
      <c r="J23" s="777"/>
      <c r="K23" s="777"/>
      <c r="L23" s="777"/>
      <c r="M23" s="777"/>
      <c r="N23" s="777"/>
      <c r="O23" s="777"/>
      <c r="P23" s="778"/>
      <c r="Q23" s="779">
        <v>22859</v>
      </c>
      <c r="R23" s="780"/>
      <c r="S23" s="780"/>
      <c r="T23" s="780"/>
      <c r="U23" s="780"/>
      <c r="V23" s="780">
        <v>22200</v>
      </c>
      <c r="W23" s="780"/>
      <c r="X23" s="780"/>
      <c r="Y23" s="780"/>
      <c r="Z23" s="780"/>
      <c r="AA23" s="780">
        <v>659</v>
      </c>
      <c r="AB23" s="780"/>
      <c r="AC23" s="780"/>
      <c r="AD23" s="780"/>
      <c r="AE23" s="781"/>
      <c r="AF23" s="782">
        <v>583</v>
      </c>
      <c r="AG23" s="780"/>
      <c r="AH23" s="780"/>
      <c r="AI23" s="780"/>
      <c r="AJ23" s="783"/>
      <c r="AK23" s="784"/>
      <c r="AL23" s="785"/>
      <c r="AM23" s="785"/>
      <c r="AN23" s="785"/>
      <c r="AO23" s="785"/>
      <c r="AP23" s="780">
        <v>13872</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15">
      <c r="A24" s="795" t="s">
        <v>378</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
      <c r="A25" s="712" t="s">
        <v>379</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357</v>
      </c>
      <c r="B26" s="715"/>
      <c r="C26" s="715"/>
      <c r="D26" s="715"/>
      <c r="E26" s="715"/>
      <c r="F26" s="715"/>
      <c r="G26" s="715"/>
      <c r="H26" s="715"/>
      <c r="I26" s="715"/>
      <c r="J26" s="715"/>
      <c r="K26" s="715"/>
      <c r="L26" s="715"/>
      <c r="M26" s="715"/>
      <c r="N26" s="715"/>
      <c r="O26" s="715"/>
      <c r="P26" s="716"/>
      <c r="Q26" s="720" t="s">
        <v>380</v>
      </c>
      <c r="R26" s="721"/>
      <c r="S26" s="721"/>
      <c r="T26" s="721"/>
      <c r="U26" s="722"/>
      <c r="V26" s="720" t="s">
        <v>381</v>
      </c>
      <c r="W26" s="721"/>
      <c r="X26" s="721"/>
      <c r="Y26" s="721"/>
      <c r="Z26" s="722"/>
      <c r="AA26" s="720" t="s">
        <v>382</v>
      </c>
      <c r="AB26" s="721"/>
      <c r="AC26" s="721"/>
      <c r="AD26" s="721"/>
      <c r="AE26" s="721"/>
      <c r="AF26" s="801" t="s">
        <v>383</v>
      </c>
      <c r="AG26" s="802"/>
      <c r="AH26" s="802"/>
      <c r="AI26" s="802"/>
      <c r="AJ26" s="803"/>
      <c r="AK26" s="721" t="s">
        <v>384</v>
      </c>
      <c r="AL26" s="721"/>
      <c r="AM26" s="721"/>
      <c r="AN26" s="721"/>
      <c r="AO26" s="722"/>
      <c r="AP26" s="720" t="s">
        <v>385</v>
      </c>
      <c r="AQ26" s="721"/>
      <c r="AR26" s="721"/>
      <c r="AS26" s="721"/>
      <c r="AT26" s="722"/>
      <c r="AU26" s="720" t="s">
        <v>386</v>
      </c>
      <c r="AV26" s="721"/>
      <c r="AW26" s="721"/>
      <c r="AX26" s="721"/>
      <c r="AY26" s="722"/>
      <c r="AZ26" s="720" t="s">
        <v>387</v>
      </c>
      <c r="BA26" s="721"/>
      <c r="BB26" s="721"/>
      <c r="BC26" s="721"/>
      <c r="BD26" s="722"/>
      <c r="BE26" s="720" t="s">
        <v>364</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7">
        <v>1</v>
      </c>
      <c r="B28" s="736" t="s">
        <v>388</v>
      </c>
      <c r="C28" s="737"/>
      <c r="D28" s="737"/>
      <c r="E28" s="737"/>
      <c r="F28" s="737"/>
      <c r="G28" s="737"/>
      <c r="H28" s="737"/>
      <c r="I28" s="737"/>
      <c r="J28" s="737"/>
      <c r="K28" s="737"/>
      <c r="L28" s="737"/>
      <c r="M28" s="737"/>
      <c r="N28" s="737"/>
      <c r="O28" s="737"/>
      <c r="P28" s="738"/>
      <c r="Q28" s="809">
        <v>3914</v>
      </c>
      <c r="R28" s="810"/>
      <c r="S28" s="810"/>
      <c r="T28" s="810"/>
      <c r="U28" s="810"/>
      <c r="V28" s="810">
        <v>3829</v>
      </c>
      <c r="W28" s="810"/>
      <c r="X28" s="810"/>
      <c r="Y28" s="810"/>
      <c r="Z28" s="810"/>
      <c r="AA28" s="810">
        <v>86</v>
      </c>
      <c r="AB28" s="810"/>
      <c r="AC28" s="810"/>
      <c r="AD28" s="810"/>
      <c r="AE28" s="811"/>
      <c r="AF28" s="812">
        <v>86</v>
      </c>
      <c r="AG28" s="810"/>
      <c r="AH28" s="810"/>
      <c r="AI28" s="810"/>
      <c r="AJ28" s="813"/>
      <c r="AK28" s="814">
        <v>463</v>
      </c>
      <c r="AL28" s="815"/>
      <c r="AM28" s="815"/>
      <c r="AN28" s="815"/>
      <c r="AO28" s="815"/>
      <c r="AP28" s="815" t="s">
        <v>550</v>
      </c>
      <c r="AQ28" s="815"/>
      <c r="AR28" s="815"/>
      <c r="AS28" s="815"/>
      <c r="AT28" s="815"/>
      <c r="AU28" s="815" t="s">
        <v>550</v>
      </c>
      <c r="AV28" s="815"/>
      <c r="AW28" s="815"/>
      <c r="AX28" s="815"/>
      <c r="AY28" s="815"/>
      <c r="AZ28" s="816" t="s">
        <v>550</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7">
        <v>2</v>
      </c>
      <c r="B29" s="767" t="s">
        <v>389</v>
      </c>
      <c r="C29" s="768"/>
      <c r="D29" s="768"/>
      <c r="E29" s="768"/>
      <c r="F29" s="768"/>
      <c r="G29" s="768"/>
      <c r="H29" s="768"/>
      <c r="I29" s="768"/>
      <c r="J29" s="768"/>
      <c r="K29" s="768"/>
      <c r="L29" s="768"/>
      <c r="M29" s="768"/>
      <c r="N29" s="768"/>
      <c r="O29" s="768"/>
      <c r="P29" s="769"/>
      <c r="Q29" s="770">
        <v>3601</v>
      </c>
      <c r="R29" s="771"/>
      <c r="S29" s="771"/>
      <c r="T29" s="771"/>
      <c r="U29" s="771"/>
      <c r="V29" s="771">
        <v>3449</v>
      </c>
      <c r="W29" s="771"/>
      <c r="X29" s="771"/>
      <c r="Y29" s="771"/>
      <c r="Z29" s="771"/>
      <c r="AA29" s="771">
        <v>152</v>
      </c>
      <c r="AB29" s="771"/>
      <c r="AC29" s="771"/>
      <c r="AD29" s="771"/>
      <c r="AE29" s="772"/>
      <c r="AF29" s="773">
        <v>152</v>
      </c>
      <c r="AG29" s="774"/>
      <c r="AH29" s="774"/>
      <c r="AI29" s="774"/>
      <c r="AJ29" s="775"/>
      <c r="AK29" s="821">
        <v>530</v>
      </c>
      <c r="AL29" s="817"/>
      <c r="AM29" s="817"/>
      <c r="AN29" s="817"/>
      <c r="AO29" s="817"/>
      <c r="AP29" s="817" t="s">
        <v>550</v>
      </c>
      <c r="AQ29" s="817"/>
      <c r="AR29" s="817"/>
      <c r="AS29" s="817"/>
      <c r="AT29" s="817"/>
      <c r="AU29" s="817" t="s">
        <v>550</v>
      </c>
      <c r="AV29" s="817"/>
      <c r="AW29" s="817"/>
      <c r="AX29" s="817"/>
      <c r="AY29" s="817"/>
      <c r="AZ29" s="818" t="s">
        <v>550</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7">
        <v>3</v>
      </c>
      <c r="B30" s="767" t="s">
        <v>390</v>
      </c>
      <c r="C30" s="768"/>
      <c r="D30" s="768"/>
      <c r="E30" s="768"/>
      <c r="F30" s="768"/>
      <c r="G30" s="768"/>
      <c r="H30" s="768"/>
      <c r="I30" s="768"/>
      <c r="J30" s="768"/>
      <c r="K30" s="768"/>
      <c r="L30" s="768"/>
      <c r="M30" s="768"/>
      <c r="N30" s="768"/>
      <c r="O30" s="768"/>
      <c r="P30" s="769"/>
      <c r="Q30" s="770">
        <v>882</v>
      </c>
      <c r="R30" s="771"/>
      <c r="S30" s="771"/>
      <c r="T30" s="771"/>
      <c r="U30" s="771"/>
      <c r="V30" s="771">
        <v>869</v>
      </c>
      <c r="W30" s="771"/>
      <c r="X30" s="771"/>
      <c r="Y30" s="771"/>
      <c r="Z30" s="771"/>
      <c r="AA30" s="771">
        <v>13</v>
      </c>
      <c r="AB30" s="771"/>
      <c r="AC30" s="771"/>
      <c r="AD30" s="771"/>
      <c r="AE30" s="772"/>
      <c r="AF30" s="773">
        <v>13</v>
      </c>
      <c r="AG30" s="774"/>
      <c r="AH30" s="774"/>
      <c r="AI30" s="774"/>
      <c r="AJ30" s="775"/>
      <c r="AK30" s="821">
        <v>517</v>
      </c>
      <c r="AL30" s="817"/>
      <c r="AM30" s="817"/>
      <c r="AN30" s="817"/>
      <c r="AO30" s="817"/>
      <c r="AP30" s="817" t="s">
        <v>550</v>
      </c>
      <c r="AQ30" s="817"/>
      <c r="AR30" s="817"/>
      <c r="AS30" s="817"/>
      <c r="AT30" s="817"/>
      <c r="AU30" s="817" t="s">
        <v>550</v>
      </c>
      <c r="AV30" s="817"/>
      <c r="AW30" s="817"/>
      <c r="AX30" s="817"/>
      <c r="AY30" s="817"/>
      <c r="AZ30" s="818" t="s">
        <v>550</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7">
        <v>4</v>
      </c>
      <c r="B31" s="767" t="s">
        <v>391</v>
      </c>
      <c r="C31" s="768"/>
      <c r="D31" s="768"/>
      <c r="E31" s="768"/>
      <c r="F31" s="768"/>
      <c r="G31" s="768"/>
      <c r="H31" s="768"/>
      <c r="I31" s="768"/>
      <c r="J31" s="768"/>
      <c r="K31" s="768"/>
      <c r="L31" s="768"/>
      <c r="M31" s="768"/>
      <c r="N31" s="768"/>
      <c r="O31" s="768"/>
      <c r="P31" s="769"/>
      <c r="Q31" s="770">
        <v>479</v>
      </c>
      <c r="R31" s="771"/>
      <c r="S31" s="771"/>
      <c r="T31" s="771"/>
      <c r="U31" s="771"/>
      <c r="V31" s="771">
        <v>427</v>
      </c>
      <c r="W31" s="771"/>
      <c r="X31" s="771"/>
      <c r="Y31" s="771"/>
      <c r="Z31" s="771"/>
      <c r="AA31" s="771">
        <v>52</v>
      </c>
      <c r="AB31" s="771"/>
      <c r="AC31" s="771"/>
      <c r="AD31" s="771"/>
      <c r="AE31" s="772"/>
      <c r="AF31" s="773">
        <v>594</v>
      </c>
      <c r="AG31" s="774"/>
      <c r="AH31" s="774"/>
      <c r="AI31" s="774"/>
      <c r="AJ31" s="775"/>
      <c r="AK31" s="821">
        <v>33</v>
      </c>
      <c r="AL31" s="817"/>
      <c r="AM31" s="817"/>
      <c r="AN31" s="817"/>
      <c r="AO31" s="817"/>
      <c r="AP31" s="817">
        <v>1470</v>
      </c>
      <c r="AQ31" s="817"/>
      <c r="AR31" s="817"/>
      <c r="AS31" s="817"/>
      <c r="AT31" s="817"/>
      <c r="AU31" s="817" t="s">
        <v>550</v>
      </c>
      <c r="AV31" s="817"/>
      <c r="AW31" s="817"/>
      <c r="AX31" s="817"/>
      <c r="AY31" s="817"/>
      <c r="AZ31" s="818" t="s">
        <v>550</v>
      </c>
      <c r="BA31" s="818"/>
      <c r="BB31" s="818"/>
      <c r="BC31" s="818"/>
      <c r="BD31" s="818"/>
      <c r="BE31" s="819" t="s">
        <v>392</v>
      </c>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7">
        <v>5</v>
      </c>
      <c r="B32" s="767" t="s">
        <v>143</v>
      </c>
      <c r="C32" s="768"/>
      <c r="D32" s="768"/>
      <c r="E32" s="768"/>
      <c r="F32" s="768"/>
      <c r="G32" s="768"/>
      <c r="H32" s="768"/>
      <c r="I32" s="768"/>
      <c r="J32" s="768"/>
      <c r="K32" s="768"/>
      <c r="L32" s="768"/>
      <c r="M32" s="768"/>
      <c r="N32" s="768"/>
      <c r="O32" s="768"/>
      <c r="P32" s="769"/>
      <c r="Q32" s="770">
        <v>535</v>
      </c>
      <c r="R32" s="771"/>
      <c r="S32" s="771"/>
      <c r="T32" s="771"/>
      <c r="U32" s="771"/>
      <c r="V32" s="771">
        <v>595</v>
      </c>
      <c r="W32" s="771"/>
      <c r="X32" s="771"/>
      <c r="Y32" s="771"/>
      <c r="Z32" s="771"/>
      <c r="AA32" s="771">
        <v>60</v>
      </c>
      <c r="AB32" s="771"/>
      <c r="AC32" s="771"/>
      <c r="AD32" s="771"/>
      <c r="AE32" s="772"/>
      <c r="AF32" s="773">
        <v>-236</v>
      </c>
      <c r="AG32" s="774"/>
      <c r="AH32" s="774"/>
      <c r="AI32" s="774"/>
      <c r="AJ32" s="775"/>
      <c r="AK32" s="821">
        <v>802</v>
      </c>
      <c r="AL32" s="817"/>
      <c r="AM32" s="817"/>
      <c r="AN32" s="817"/>
      <c r="AO32" s="817"/>
      <c r="AP32" s="817">
        <v>640</v>
      </c>
      <c r="AQ32" s="817"/>
      <c r="AR32" s="817"/>
      <c r="AS32" s="817"/>
      <c r="AT32" s="817"/>
      <c r="AU32" s="817">
        <v>487</v>
      </c>
      <c r="AV32" s="817"/>
      <c r="AW32" s="817"/>
      <c r="AX32" s="817"/>
      <c r="AY32" s="817"/>
      <c r="AZ32" s="818" t="s">
        <v>550</v>
      </c>
      <c r="BA32" s="818"/>
      <c r="BB32" s="818"/>
      <c r="BC32" s="818"/>
      <c r="BD32" s="818"/>
      <c r="BE32" s="819" t="s">
        <v>392</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7">
        <v>6</v>
      </c>
      <c r="B33" s="767" t="s">
        <v>393</v>
      </c>
      <c r="C33" s="768"/>
      <c r="D33" s="768"/>
      <c r="E33" s="768"/>
      <c r="F33" s="768"/>
      <c r="G33" s="768"/>
      <c r="H33" s="768"/>
      <c r="I33" s="768"/>
      <c r="J33" s="768"/>
      <c r="K33" s="768"/>
      <c r="L33" s="768"/>
      <c r="M33" s="768"/>
      <c r="N33" s="768"/>
      <c r="O33" s="768"/>
      <c r="P33" s="769"/>
      <c r="Q33" s="770">
        <v>66</v>
      </c>
      <c r="R33" s="771"/>
      <c r="S33" s="771"/>
      <c r="T33" s="771"/>
      <c r="U33" s="771"/>
      <c r="V33" s="771">
        <v>60</v>
      </c>
      <c r="W33" s="771"/>
      <c r="X33" s="771"/>
      <c r="Y33" s="771"/>
      <c r="Z33" s="771"/>
      <c r="AA33" s="771">
        <v>-6</v>
      </c>
      <c r="AB33" s="771"/>
      <c r="AC33" s="771"/>
      <c r="AD33" s="771"/>
      <c r="AE33" s="772"/>
      <c r="AF33" s="773">
        <v>6</v>
      </c>
      <c r="AG33" s="774"/>
      <c r="AH33" s="774"/>
      <c r="AI33" s="774"/>
      <c r="AJ33" s="775"/>
      <c r="AK33" s="821">
        <v>55</v>
      </c>
      <c r="AL33" s="817"/>
      <c r="AM33" s="817"/>
      <c r="AN33" s="817"/>
      <c r="AO33" s="817"/>
      <c r="AP33" s="817">
        <v>356</v>
      </c>
      <c r="AQ33" s="817"/>
      <c r="AR33" s="817"/>
      <c r="AS33" s="817"/>
      <c r="AT33" s="817"/>
      <c r="AU33" s="817">
        <v>356</v>
      </c>
      <c r="AV33" s="817"/>
      <c r="AW33" s="817"/>
      <c r="AX33" s="817"/>
      <c r="AY33" s="817"/>
      <c r="AZ33" s="818" t="s">
        <v>550</v>
      </c>
      <c r="BA33" s="818"/>
      <c r="BB33" s="818"/>
      <c r="BC33" s="818"/>
      <c r="BD33" s="818"/>
      <c r="BE33" s="819" t="s">
        <v>394</v>
      </c>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7">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395</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5" t="s">
        <v>376</v>
      </c>
      <c r="B63" s="776" t="s">
        <v>396</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614</v>
      </c>
      <c r="AG63" s="831"/>
      <c r="AH63" s="831"/>
      <c r="AI63" s="831"/>
      <c r="AJ63" s="832"/>
      <c r="AK63" s="833"/>
      <c r="AL63" s="828"/>
      <c r="AM63" s="828"/>
      <c r="AN63" s="828"/>
      <c r="AO63" s="828"/>
      <c r="AP63" s="831">
        <v>2466</v>
      </c>
      <c r="AQ63" s="831"/>
      <c r="AR63" s="831"/>
      <c r="AS63" s="831"/>
      <c r="AT63" s="831"/>
      <c r="AU63" s="831">
        <v>843</v>
      </c>
      <c r="AV63" s="831"/>
      <c r="AW63" s="831"/>
      <c r="AX63" s="831"/>
      <c r="AY63" s="831"/>
      <c r="AZ63" s="835"/>
      <c r="BA63" s="835"/>
      <c r="BB63" s="835"/>
      <c r="BC63" s="835"/>
      <c r="BD63" s="835"/>
      <c r="BE63" s="836"/>
      <c r="BF63" s="836"/>
      <c r="BG63" s="836"/>
      <c r="BH63" s="836"/>
      <c r="BI63" s="837"/>
      <c r="BJ63" s="838" t="s">
        <v>122</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397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398</v>
      </c>
      <c r="B66" s="715"/>
      <c r="C66" s="715"/>
      <c r="D66" s="715"/>
      <c r="E66" s="715"/>
      <c r="F66" s="715"/>
      <c r="G66" s="715"/>
      <c r="H66" s="715"/>
      <c r="I66" s="715"/>
      <c r="J66" s="715"/>
      <c r="K66" s="715"/>
      <c r="L66" s="715"/>
      <c r="M66" s="715"/>
      <c r="N66" s="715"/>
      <c r="O66" s="715"/>
      <c r="P66" s="716"/>
      <c r="Q66" s="720" t="s">
        <v>380</v>
      </c>
      <c r="R66" s="721"/>
      <c r="S66" s="721"/>
      <c r="T66" s="721"/>
      <c r="U66" s="722"/>
      <c r="V66" s="720" t="s">
        <v>381</v>
      </c>
      <c r="W66" s="721"/>
      <c r="X66" s="721"/>
      <c r="Y66" s="721"/>
      <c r="Z66" s="722"/>
      <c r="AA66" s="720" t="s">
        <v>382</v>
      </c>
      <c r="AB66" s="721"/>
      <c r="AC66" s="721"/>
      <c r="AD66" s="721"/>
      <c r="AE66" s="722"/>
      <c r="AF66" s="841" t="s">
        <v>383</v>
      </c>
      <c r="AG66" s="802"/>
      <c r="AH66" s="802"/>
      <c r="AI66" s="802"/>
      <c r="AJ66" s="842"/>
      <c r="AK66" s="720" t="s">
        <v>384</v>
      </c>
      <c r="AL66" s="715"/>
      <c r="AM66" s="715"/>
      <c r="AN66" s="715"/>
      <c r="AO66" s="716"/>
      <c r="AP66" s="720" t="s">
        <v>385</v>
      </c>
      <c r="AQ66" s="721"/>
      <c r="AR66" s="721"/>
      <c r="AS66" s="721"/>
      <c r="AT66" s="722"/>
      <c r="AU66" s="720" t="s">
        <v>399</v>
      </c>
      <c r="AV66" s="721"/>
      <c r="AW66" s="721"/>
      <c r="AX66" s="721"/>
      <c r="AY66" s="722"/>
      <c r="AZ66" s="720" t="s">
        <v>364</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1">
        <v>1</v>
      </c>
      <c r="B68" s="856" t="s">
        <v>552</v>
      </c>
      <c r="C68" s="857"/>
      <c r="D68" s="857"/>
      <c r="E68" s="857"/>
      <c r="F68" s="857"/>
      <c r="G68" s="857"/>
      <c r="H68" s="857"/>
      <c r="I68" s="857"/>
      <c r="J68" s="857"/>
      <c r="K68" s="857"/>
      <c r="L68" s="857"/>
      <c r="M68" s="857"/>
      <c r="N68" s="857"/>
      <c r="O68" s="857"/>
      <c r="P68" s="858"/>
      <c r="Q68" s="859">
        <v>2322</v>
      </c>
      <c r="R68" s="853"/>
      <c r="S68" s="853"/>
      <c r="T68" s="853"/>
      <c r="U68" s="853"/>
      <c r="V68" s="853">
        <v>2214</v>
      </c>
      <c r="W68" s="853"/>
      <c r="X68" s="853"/>
      <c r="Y68" s="853"/>
      <c r="Z68" s="853"/>
      <c r="AA68" s="853">
        <v>109</v>
      </c>
      <c r="AB68" s="853"/>
      <c r="AC68" s="853"/>
      <c r="AD68" s="853"/>
      <c r="AE68" s="853"/>
      <c r="AF68" s="853">
        <v>109</v>
      </c>
      <c r="AG68" s="853"/>
      <c r="AH68" s="853"/>
      <c r="AI68" s="853"/>
      <c r="AJ68" s="853"/>
      <c r="AK68" s="853">
        <v>60</v>
      </c>
      <c r="AL68" s="853"/>
      <c r="AM68" s="853"/>
      <c r="AN68" s="853"/>
      <c r="AO68" s="853"/>
      <c r="AP68" s="853">
        <v>4089</v>
      </c>
      <c r="AQ68" s="853"/>
      <c r="AR68" s="853"/>
      <c r="AS68" s="853"/>
      <c r="AT68" s="853"/>
      <c r="AU68" s="853">
        <v>1298</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3">
        <v>2</v>
      </c>
      <c r="B69" s="860" t="s">
        <v>551</v>
      </c>
      <c r="C69" s="861"/>
      <c r="D69" s="861"/>
      <c r="E69" s="861"/>
      <c r="F69" s="861"/>
      <c r="G69" s="861"/>
      <c r="H69" s="861"/>
      <c r="I69" s="861"/>
      <c r="J69" s="861"/>
      <c r="K69" s="861"/>
      <c r="L69" s="861"/>
      <c r="M69" s="861"/>
      <c r="N69" s="861"/>
      <c r="O69" s="861"/>
      <c r="P69" s="862"/>
      <c r="Q69" s="863">
        <v>224</v>
      </c>
      <c r="R69" s="817"/>
      <c r="S69" s="817"/>
      <c r="T69" s="817"/>
      <c r="U69" s="817"/>
      <c r="V69" s="817">
        <v>167</v>
      </c>
      <c r="W69" s="817"/>
      <c r="X69" s="817"/>
      <c r="Y69" s="817"/>
      <c r="Z69" s="817"/>
      <c r="AA69" s="817">
        <v>41</v>
      </c>
      <c r="AB69" s="817"/>
      <c r="AC69" s="817"/>
      <c r="AD69" s="817"/>
      <c r="AE69" s="817"/>
      <c r="AF69" s="817">
        <v>41</v>
      </c>
      <c r="AG69" s="817"/>
      <c r="AH69" s="817"/>
      <c r="AI69" s="817"/>
      <c r="AJ69" s="817"/>
      <c r="AK69" s="817" t="s">
        <v>550</v>
      </c>
      <c r="AL69" s="817"/>
      <c r="AM69" s="817"/>
      <c r="AN69" s="817"/>
      <c r="AO69" s="817"/>
      <c r="AP69" s="817" t="s">
        <v>550</v>
      </c>
      <c r="AQ69" s="817"/>
      <c r="AR69" s="817"/>
      <c r="AS69" s="817"/>
      <c r="AT69" s="817"/>
      <c r="AU69" s="817" t="s">
        <v>550</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3">
        <v>3</v>
      </c>
      <c r="B70" s="860" t="s">
        <v>553</v>
      </c>
      <c r="C70" s="861"/>
      <c r="D70" s="861"/>
      <c r="E70" s="861"/>
      <c r="F70" s="861"/>
      <c r="G70" s="861"/>
      <c r="H70" s="861"/>
      <c r="I70" s="861"/>
      <c r="J70" s="861"/>
      <c r="K70" s="861"/>
      <c r="L70" s="861"/>
      <c r="M70" s="861"/>
      <c r="N70" s="861"/>
      <c r="O70" s="861"/>
      <c r="P70" s="862"/>
      <c r="Q70" s="863">
        <v>444</v>
      </c>
      <c r="R70" s="817"/>
      <c r="S70" s="817"/>
      <c r="T70" s="817"/>
      <c r="U70" s="817"/>
      <c r="V70" s="817">
        <v>436</v>
      </c>
      <c r="W70" s="817"/>
      <c r="X70" s="817"/>
      <c r="Y70" s="817"/>
      <c r="Z70" s="817"/>
      <c r="AA70" s="817">
        <v>8</v>
      </c>
      <c r="AB70" s="817"/>
      <c r="AC70" s="817"/>
      <c r="AD70" s="817"/>
      <c r="AE70" s="817"/>
      <c r="AF70" s="817">
        <v>8</v>
      </c>
      <c r="AG70" s="817"/>
      <c r="AH70" s="817"/>
      <c r="AI70" s="817"/>
      <c r="AJ70" s="817"/>
      <c r="AK70" s="817">
        <v>50</v>
      </c>
      <c r="AL70" s="817"/>
      <c r="AM70" s="817"/>
      <c r="AN70" s="817"/>
      <c r="AO70" s="817"/>
      <c r="AP70" s="817" t="s">
        <v>550</v>
      </c>
      <c r="AQ70" s="817"/>
      <c r="AR70" s="817"/>
      <c r="AS70" s="817"/>
      <c r="AT70" s="817"/>
      <c r="AU70" s="817" t="s">
        <v>550</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3">
        <v>4</v>
      </c>
      <c r="B71" s="860" t="s">
        <v>554</v>
      </c>
      <c r="C71" s="861"/>
      <c r="D71" s="861"/>
      <c r="E71" s="861"/>
      <c r="F71" s="861"/>
      <c r="G71" s="861"/>
      <c r="H71" s="861"/>
      <c r="I71" s="861"/>
      <c r="J71" s="861"/>
      <c r="K71" s="861"/>
      <c r="L71" s="861"/>
      <c r="M71" s="861"/>
      <c r="N71" s="861"/>
      <c r="O71" s="861"/>
      <c r="P71" s="862"/>
      <c r="Q71" s="863">
        <v>110</v>
      </c>
      <c r="R71" s="817"/>
      <c r="S71" s="817"/>
      <c r="T71" s="817"/>
      <c r="U71" s="817"/>
      <c r="V71" s="817">
        <v>102</v>
      </c>
      <c r="W71" s="817"/>
      <c r="X71" s="817"/>
      <c r="Y71" s="817"/>
      <c r="Z71" s="817"/>
      <c r="AA71" s="817">
        <v>8</v>
      </c>
      <c r="AB71" s="817"/>
      <c r="AC71" s="817"/>
      <c r="AD71" s="817"/>
      <c r="AE71" s="817"/>
      <c r="AF71" s="817">
        <v>8</v>
      </c>
      <c r="AG71" s="817"/>
      <c r="AH71" s="817"/>
      <c r="AI71" s="817"/>
      <c r="AJ71" s="817"/>
      <c r="AK71" s="817" t="s">
        <v>550</v>
      </c>
      <c r="AL71" s="817"/>
      <c r="AM71" s="817"/>
      <c r="AN71" s="817"/>
      <c r="AO71" s="817"/>
      <c r="AP71" s="817" t="s">
        <v>550</v>
      </c>
      <c r="AQ71" s="817"/>
      <c r="AR71" s="817"/>
      <c r="AS71" s="817"/>
      <c r="AT71" s="817"/>
      <c r="AU71" s="817" t="s">
        <v>550</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3">
        <v>5</v>
      </c>
      <c r="B72" s="860" t="s">
        <v>555</v>
      </c>
      <c r="C72" s="861"/>
      <c r="D72" s="861"/>
      <c r="E72" s="861"/>
      <c r="F72" s="861"/>
      <c r="G72" s="861"/>
      <c r="H72" s="861"/>
      <c r="I72" s="861"/>
      <c r="J72" s="861"/>
      <c r="K72" s="861"/>
      <c r="L72" s="861"/>
      <c r="M72" s="861"/>
      <c r="N72" s="861"/>
      <c r="O72" s="861"/>
      <c r="P72" s="862"/>
      <c r="Q72" s="863">
        <v>158054</v>
      </c>
      <c r="R72" s="817"/>
      <c r="S72" s="817"/>
      <c r="T72" s="817"/>
      <c r="U72" s="817"/>
      <c r="V72" s="817">
        <v>156982</v>
      </c>
      <c r="W72" s="817"/>
      <c r="X72" s="817"/>
      <c r="Y72" s="817"/>
      <c r="Z72" s="817"/>
      <c r="AA72" s="817">
        <v>1071</v>
      </c>
      <c r="AB72" s="817"/>
      <c r="AC72" s="817"/>
      <c r="AD72" s="817"/>
      <c r="AE72" s="817"/>
      <c r="AF72" s="817">
        <v>1071</v>
      </c>
      <c r="AG72" s="817"/>
      <c r="AH72" s="817"/>
      <c r="AI72" s="817"/>
      <c r="AJ72" s="817"/>
      <c r="AK72" s="817" t="s">
        <v>550</v>
      </c>
      <c r="AL72" s="817"/>
      <c r="AM72" s="817"/>
      <c r="AN72" s="817"/>
      <c r="AO72" s="817"/>
      <c r="AP72" s="817" t="s">
        <v>550</v>
      </c>
      <c r="AQ72" s="817"/>
      <c r="AR72" s="817"/>
      <c r="AS72" s="817"/>
      <c r="AT72" s="817"/>
      <c r="AU72" s="817" t="s">
        <v>550</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3">
        <v>6</v>
      </c>
      <c r="B73" s="860" t="s">
        <v>556</v>
      </c>
      <c r="C73" s="861"/>
      <c r="D73" s="861"/>
      <c r="E73" s="861"/>
      <c r="F73" s="861"/>
      <c r="G73" s="861"/>
      <c r="H73" s="861"/>
      <c r="I73" s="861"/>
      <c r="J73" s="861"/>
      <c r="K73" s="861"/>
      <c r="L73" s="861"/>
      <c r="M73" s="861"/>
      <c r="N73" s="861"/>
      <c r="O73" s="861"/>
      <c r="P73" s="862"/>
      <c r="Q73" s="863">
        <v>3843</v>
      </c>
      <c r="R73" s="817"/>
      <c r="S73" s="817"/>
      <c r="T73" s="817"/>
      <c r="U73" s="817"/>
      <c r="V73" s="817">
        <v>3646</v>
      </c>
      <c r="W73" s="817"/>
      <c r="X73" s="817"/>
      <c r="Y73" s="817"/>
      <c r="Z73" s="817"/>
      <c r="AA73" s="817">
        <v>197</v>
      </c>
      <c r="AB73" s="817"/>
      <c r="AC73" s="817"/>
      <c r="AD73" s="817"/>
      <c r="AE73" s="817"/>
      <c r="AF73" s="817">
        <v>197</v>
      </c>
      <c r="AG73" s="817"/>
      <c r="AH73" s="817"/>
      <c r="AI73" s="817"/>
      <c r="AJ73" s="817"/>
      <c r="AK73" s="817">
        <v>6</v>
      </c>
      <c r="AL73" s="817"/>
      <c r="AM73" s="817"/>
      <c r="AN73" s="817"/>
      <c r="AO73" s="817"/>
      <c r="AP73" s="817" t="s">
        <v>550</v>
      </c>
      <c r="AQ73" s="817"/>
      <c r="AR73" s="817"/>
      <c r="AS73" s="817"/>
      <c r="AT73" s="817"/>
      <c r="AU73" s="817" t="s">
        <v>550</v>
      </c>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3">
        <v>7</v>
      </c>
      <c r="B74" s="860" t="s">
        <v>557</v>
      </c>
      <c r="C74" s="861"/>
      <c r="D74" s="861"/>
      <c r="E74" s="861"/>
      <c r="F74" s="861"/>
      <c r="G74" s="861"/>
      <c r="H74" s="861"/>
      <c r="I74" s="861"/>
      <c r="J74" s="861"/>
      <c r="K74" s="861"/>
      <c r="L74" s="861"/>
      <c r="M74" s="861"/>
      <c r="N74" s="861"/>
      <c r="O74" s="861"/>
      <c r="P74" s="862"/>
      <c r="Q74" s="863">
        <v>116</v>
      </c>
      <c r="R74" s="817"/>
      <c r="S74" s="817"/>
      <c r="T74" s="817"/>
      <c r="U74" s="817"/>
      <c r="V74" s="817">
        <v>116</v>
      </c>
      <c r="W74" s="817"/>
      <c r="X74" s="817"/>
      <c r="Y74" s="817"/>
      <c r="Z74" s="817"/>
      <c r="AA74" s="817" t="s">
        <v>550</v>
      </c>
      <c r="AB74" s="817"/>
      <c r="AC74" s="817"/>
      <c r="AD74" s="817"/>
      <c r="AE74" s="817"/>
      <c r="AF74" s="817" t="s">
        <v>550</v>
      </c>
      <c r="AG74" s="817"/>
      <c r="AH74" s="817"/>
      <c r="AI74" s="817"/>
      <c r="AJ74" s="817"/>
      <c r="AK74" s="817" t="s">
        <v>550</v>
      </c>
      <c r="AL74" s="817"/>
      <c r="AM74" s="817"/>
      <c r="AN74" s="817"/>
      <c r="AO74" s="817"/>
      <c r="AP74" s="817" t="s">
        <v>550</v>
      </c>
      <c r="AQ74" s="817"/>
      <c r="AR74" s="817"/>
      <c r="AS74" s="817"/>
      <c r="AT74" s="817"/>
      <c r="AU74" s="817" t="s">
        <v>550</v>
      </c>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3">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3">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5" t="s">
        <v>376</v>
      </c>
      <c r="B88" s="776" t="s">
        <v>400</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1434</v>
      </c>
      <c r="AG88" s="831"/>
      <c r="AH88" s="831"/>
      <c r="AI88" s="831"/>
      <c r="AJ88" s="831"/>
      <c r="AK88" s="828"/>
      <c r="AL88" s="828"/>
      <c r="AM88" s="828"/>
      <c r="AN88" s="828"/>
      <c r="AO88" s="828"/>
      <c r="AP88" s="831">
        <v>4089</v>
      </c>
      <c r="AQ88" s="831"/>
      <c r="AR88" s="831"/>
      <c r="AS88" s="831"/>
      <c r="AT88" s="831"/>
      <c r="AU88" s="831">
        <v>1298</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376</v>
      </c>
      <c r="BR102" s="776" t="s">
        <v>401</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c r="CS102" s="839"/>
      <c r="CT102" s="839"/>
      <c r="CU102" s="839"/>
      <c r="CV102" s="878"/>
      <c r="CW102" s="877"/>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402</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403</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404</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405</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406</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407</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408</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409</v>
      </c>
      <c r="AB109" s="880"/>
      <c r="AC109" s="880"/>
      <c r="AD109" s="880"/>
      <c r="AE109" s="881"/>
      <c r="AF109" s="879" t="s">
        <v>410</v>
      </c>
      <c r="AG109" s="880"/>
      <c r="AH109" s="880"/>
      <c r="AI109" s="880"/>
      <c r="AJ109" s="881"/>
      <c r="AK109" s="879" t="s">
        <v>294</v>
      </c>
      <c r="AL109" s="880"/>
      <c r="AM109" s="880"/>
      <c r="AN109" s="880"/>
      <c r="AO109" s="881"/>
      <c r="AP109" s="879" t="s">
        <v>411</v>
      </c>
      <c r="AQ109" s="880"/>
      <c r="AR109" s="880"/>
      <c r="AS109" s="880"/>
      <c r="AT109" s="882"/>
      <c r="AU109" s="899" t="s">
        <v>408</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409</v>
      </c>
      <c r="BR109" s="880"/>
      <c r="BS109" s="880"/>
      <c r="BT109" s="880"/>
      <c r="BU109" s="881"/>
      <c r="BV109" s="879" t="s">
        <v>410</v>
      </c>
      <c r="BW109" s="880"/>
      <c r="BX109" s="880"/>
      <c r="BY109" s="880"/>
      <c r="BZ109" s="881"/>
      <c r="CA109" s="879" t="s">
        <v>294</v>
      </c>
      <c r="CB109" s="880"/>
      <c r="CC109" s="880"/>
      <c r="CD109" s="880"/>
      <c r="CE109" s="881"/>
      <c r="CF109" s="900" t="s">
        <v>411</v>
      </c>
      <c r="CG109" s="900"/>
      <c r="CH109" s="900"/>
      <c r="CI109" s="900"/>
      <c r="CJ109" s="900"/>
      <c r="CK109" s="879" t="s">
        <v>412</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409</v>
      </c>
      <c r="DH109" s="880"/>
      <c r="DI109" s="880"/>
      <c r="DJ109" s="880"/>
      <c r="DK109" s="881"/>
      <c r="DL109" s="879" t="s">
        <v>410</v>
      </c>
      <c r="DM109" s="880"/>
      <c r="DN109" s="880"/>
      <c r="DO109" s="880"/>
      <c r="DP109" s="881"/>
      <c r="DQ109" s="879" t="s">
        <v>294</v>
      </c>
      <c r="DR109" s="880"/>
      <c r="DS109" s="880"/>
      <c r="DT109" s="880"/>
      <c r="DU109" s="881"/>
      <c r="DV109" s="879" t="s">
        <v>411</v>
      </c>
      <c r="DW109" s="880"/>
      <c r="DX109" s="880"/>
      <c r="DY109" s="880"/>
      <c r="DZ109" s="882"/>
    </row>
    <row r="110" spans="1:131" s="224" customFormat="1" ht="26.25" customHeight="1" x14ac:dyDescent="0.15">
      <c r="A110" s="883" t="s">
        <v>413</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1134414</v>
      </c>
      <c r="AB110" s="887"/>
      <c r="AC110" s="887"/>
      <c r="AD110" s="887"/>
      <c r="AE110" s="888"/>
      <c r="AF110" s="889">
        <v>1088463</v>
      </c>
      <c r="AG110" s="887"/>
      <c r="AH110" s="887"/>
      <c r="AI110" s="887"/>
      <c r="AJ110" s="888"/>
      <c r="AK110" s="889">
        <v>1032821</v>
      </c>
      <c r="AL110" s="887"/>
      <c r="AM110" s="887"/>
      <c r="AN110" s="887"/>
      <c r="AO110" s="888"/>
      <c r="AP110" s="890">
        <v>15.1</v>
      </c>
      <c r="AQ110" s="891"/>
      <c r="AR110" s="891"/>
      <c r="AS110" s="891"/>
      <c r="AT110" s="892"/>
      <c r="AU110" s="893" t="s">
        <v>69</v>
      </c>
      <c r="AV110" s="894"/>
      <c r="AW110" s="894"/>
      <c r="AX110" s="894"/>
      <c r="AY110" s="894"/>
      <c r="AZ110" s="916" t="s">
        <v>414</v>
      </c>
      <c r="BA110" s="884"/>
      <c r="BB110" s="884"/>
      <c r="BC110" s="884"/>
      <c r="BD110" s="884"/>
      <c r="BE110" s="884"/>
      <c r="BF110" s="884"/>
      <c r="BG110" s="884"/>
      <c r="BH110" s="884"/>
      <c r="BI110" s="884"/>
      <c r="BJ110" s="884"/>
      <c r="BK110" s="884"/>
      <c r="BL110" s="884"/>
      <c r="BM110" s="884"/>
      <c r="BN110" s="884"/>
      <c r="BO110" s="884"/>
      <c r="BP110" s="885"/>
      <c r="BQ110" s="917">
        <v>10517725</v>
      </c>
      <c r="BR110" s="918"/>
      <c r="BS110" s="918"/>
      <c r="BT110" s="918"/>
      <c r="BU110" s="918"/>
      <c r="BV110" s="918">
        <v>13462241</v>
      </c>
      <c r="BW110" s="918"/>
      <c r="BX110" s="918"/>
      <c r="BY110" s="918"/>
      <c r="BZ110" s="918"/>
      <c r="CA110" s="918">
        <v>13872023</v>
      </c>
      <c r="CB110" s="918"/>
      <c r="CC110" s="918"/>
      <c r="CD110" s="918"/>
      <c r="CE110" s="918"/>
      <c r="CF110" s="931">
        <v>203.4</v>
      </c>
      <c r="CG110" s="932"/>
      <c r="CH110" s="932"/>
      <c r="CI110" s="932"/>
      <c r="CJ110" s="932"/>
      <c r="CK110" s="933" t="s">
        <v>415</v>
      </c>
      <c r="CL110" s="934"/>
      <c r="CM110" s="916" t="s">
        <v>416</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15">
      <c r="A111" s="921" t="s">
        <v>417</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418</v>
      </c>
      <c r="BA111" s="910"/>
      <c r="BB111" s="910"/>
      <c r="BC111" s="910"/>
      <c r="BD111" s="910"/>
      <c r="BE111" s="910"/>
      <c r="BF111" s="910"/>
      <c r="BG111" s="910"/>
      <c r="BH111" s="910"/>
      <c r="BI111" s="910"/>
      <c r="BJ111" s="910"/>
      <c r="BK111" s="910"/>
      <c r="BL111" s="910"/>
      <c r="BM111" s="910"/>
      <c r="BN111" s="910"/>
      <c r="BO111" s="910"/>
      <c r="BP111" s="911"/>
      <c r="BQ111" s="912" t="s">
        <v>122</v>
      </c>
      <c r="BR111" s="913"/>
      <c r="BS111" s="913"/>
      <c r="BT111" s="913"/>
      <c r="BU111" s="913"/>
      <c r="BV111" s="913" t="s">
        <v>122</v>
      </c>
      <c r="BW111" s="913"/>
      <c r="BX111" s="913"/>
      <c r="BY111" s="913"/>
      <c r="BZ111" s="913"/>
      <c r="CA111" s="913" t="s">
        <v>122</v>
      </c>
      <c r="CB111" s="913"/>
      <c r="CC111" s="913"/>
      <c r="CD111" s="913"/>
      <c r="CE111" s="913"/>
      <c r="CF111" s="907" t="s">
        <v>122</v>
      </c>
      <c r="CG111" s="908"/>
      <c r="CH111" s="908"/>
      <c r="CI111" s="908"/>
      <c r="CJ111" s="908"/>
      <c r="CK111" s="935"/>
      <c r="CL111" s="936"/>
      <c r="CM111" s="909" t="s">
        <v>419</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15">
      <c r="A112" s="939" t="s">
        <v>420</v>
      </c>
      <c r="B112" s="940"/>
      <c r="C112" s="910" t="s">
        <v>421</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422</v>
      </c>
      <c r="BA112" s="910"/>
      <c r="BB112" s="910"/>
      <c r="BC112" s="910"/>
      <c r="BD112" s="910"/>
      <c r="BE112" s="910"/>
      <c r="BF112" s="910"/>
      <c r="BG112" s="910"/>
      <c r="BH112" s="910"/>
      <c r="BI112" s="910"/>
      <c r="BJ112" s="910"/>
      <c r="BK112" s="910"/>
      <c r="BL112" s="910"/>
      <c r="BM112" s="910"/>
      <c r="BN112" s="910"/>
      <c r="BO112" s="910"/>
      <c r="BP112" s="911"/>
      <c r="BQ112" s="912">
        <v>693581</v>
      </c>
      <c r="BR112" s="913"/>
      <c r="BS112" s="913"/>
      <c r="BT112" s="913"/>
      <c r="BU112" s="913"/>
      <c r="BV112" s="913">
        <v>977866</v>
      </c>
      <c r="BW112" s="913"/>
      <c r="BX112" s="913"/>
      <c r="BY112" s="913"/>
      <c r="BZ112" s="913"/>
      <c r="CA112" s="913">
        <v>842975</v>
      </c>
      <c r="CB112" s="913"/>
      <c r="CC112" s="913"/>
      <c r="CD112" s="913"/>
      <c r="CE112" s="913"/>
      <c r="CF112" s="907">
        <v>12.4</v>
      </c>
      <c r="CG112" s="908"/>
      <c r="CH112" s="908"/>
      <c r="CI112" s="908"/>
      <c r="CJ112" s="908"/>
      <c r="CK112" s="935"/>
      <c r="CL112" s="936"/>
      <c r="CM112" s="909" t="s">
        <v>423</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15">
      <c r="A113" s="941"/>
      <c r="B113" s="942"/>
      <c r="C113" s="910" t="s">
        <v>424</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199226</v>
      </c>
      <c r="AB113" s="925"/>
      <c r="AC113" s="925"/>
      <c r="AD113" s="925"/>
      <c r="AE113" s="926"/>
      <c r="AF113" s="927">
        <v>179699</v>
      </c>
      <c r="AG113" s="925"/>
      <c r="AH113" s="925"/>
      <c r="AI113" s="925"/>
      <c r="AJ113" s="926"/>
      <c r="AK113" s="927">
        <v>297866</v>
      </c>
      <c r="AL113" s="925"/>
      <c r="AM113" s="925"/>
      <c r="AN113" s="925"/>
      <c r="AO113" s="926"/>
      <c r="AP113" s="928">
        <v>4.4000000000000004</v>
      </c>
      <c r="AQ113" s="929"/>
      <c r="AR113" s="929"/>
      <c r="AS113" s="929"/>
      <c r="AT113" s="930"/>
      <c r="AU113" s="895"/>
      <c r="AV113" s="896"/>
      <c r="AW113" s="896"/>
      <c r="AX113" s="896"/>
      <c r="AY113" s="896"/>
      <c r="AZ113" s="909" t="s">
        <v>425</v>
      </c>
      <c r="BA113" s="910"/>
      <c r="BB113" s="910"/>
      <c r="BC113" s="910"/>
      <c r="BD113" s="910"/>
      <c r="BE113" s="910"/>
      <c r="BF113" s="910"/>
      <c r="BG113" s="910"/>
      <c r="BH113" s="910"/>
      <c r="BI113" s="910"/>
      <c r="BJ113" s="910"/>
      <c r="BK113" s="910"/>
      <c r="BL113" s="910"/>
      <c r="BM113" s="910"/>
      <c r="BN113" s="910"/>
      <c r="BO113" s="910"/>
      <c r="BP113" s="911"/>
      <c r="BQ113" s="912">
        <v>631166</v>
      </c>
      <c r="BR113" s="913"/>
      <c r="BS113" s="913"/>
      <c r="BT113" s="913"/>
      <c r="BU113" s="913"/>
      <c r="BV113" s="913">
        <v>1024811</v>
      </c>
      <c r="BW113" s="913"/>
      <c r="BX113" s="913"/>
      <c r="BY113" s="913"/>
      <c r="BZ113" s="913"/>
      <c r="CA113" s="913">
        <v>1298342</v>
      </c>
      <c r="CB113" s="913"/>
      <c r="CC113" s="913"/>
      <c r="CD113" s="913"/>
      <c r="CE113" s="913"/>
      <c r="CF113" s="907">
        <v>19</v>
      </c>
      <c r="CG113" s="908"/>
      <c r="CH113" s="908"/>
      <c r="CI113" s="908"/>
      <c r="CJ113" s="908"/>
      <c r="CK113" s="935"/>
      <c r="CL113" s="936"/>
      <c r="CM113" s="909" t="s">
        <v>426</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15">
      <c r="A114" s="941"/>
      <c r="B114" s="942"/>
      <c r="C114" s="910" t="s">
        <v>427</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1414</v>
      </c>
      <c r="AB114" s="946"/>
      <c r="AC114" s="946"/>
      <c r="AD114" s="946"/>
      <c r="AE114" s="947"/>
      <c r="AF114" s="948">
        <v>1817</v>
      </c>
      <c r="AG114" s="946"/>
      <c r="AH114" s="946"/>
      <c r="AI114" s="946"/>
      <c r="AJ114" s="947"/>
      <c r="AK114" s="948">
        <v>23054</v>
      </c>
      <c r="AL114" s="946"/>
      <c r="AM114" s="946"/>
      <c r="AN114" s="946"/>
      <c r="AO114" s="947"/>
      <c r="AP114" s="949">
        <v>0.3</v>
      </c>
      <c r="AQ114" s="950"/>
      <c r="AR114" s="950"/>
      <c r="AS114" s="950"/>
      <c r="AT114" s="951"/>
      <c r="AU114" s="895"/>
      <c r="AV114" s="896"/>
      <c r="AW114" s="896"/>
      <c r="AX114" s="896"/>
      <c r="AY114" s="896"/>
      <c r="AZ114" s="909" t="s">
        <v>428</v>
      </c>
      <c r="BA114" s="910"/>
      <c r="BB114" s="910"/>
      <c r="BC114" s="910"/>
      <c r="BD114" s="910"/>
      <c r="BE114" s="910"/>
      <c r="BF114" s="910"/>
      <c r="BG114" s="910"/>
      <c r="BH114" s="910"/>
      <c r="BI114" s="910"/>
      <c r="BJ114" s="910"/>
      <c r="BK114" s="910"/>
      <c r="BL114" s="910"/>
      <c r="BM114" s="910"/>
      <c r="BN114" s="910"/>
      <c r="BO114" s="910"/>
      <c r="BP114" s="911"/>
      <c r="BQ114" s="912">
        <v>2087659</v>
      </c>
      <c r="BR114" s="913"/>
      <c r="BS114" s="913"/>
      <c r="BT114" s="913"/>
      <c r="BU114" s="913"/>
      <c r="BV114" s="913">
        <v>2025599</v>
      </c>
      <c r="BW114" s="913"/>
      <c r="BX114" s="913"/>
      <c r="BY114" s="913"/>
      <c r="BZ114" s="913"/>
      <c r="CA114" s="913">
        <v>2082032</v>
      </c>
      <c r="CB114" s="913"/>
      <c r="CC114" s="913"/>
      <c r="CD114" s="913"/>
      <c r="CE114" s="913"/>
      <c r="CF114" s="907">
        <v>30.5</v>
      </c>
      <c r="CG114" s="908"/>
      <c r="CH114" s="908"/>
      <c r="CI114" s="908"/>
      <c r="CJ114" s="908"/>
      <c r="CK114" s="935"/>
      <c r="CL114" s="936"/>
      <c r="CM114" s="909" t="s">
        <v>429</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15">
      <c r="A115" s="941"/>
      <c r="B115" s="942"/>
      <c r="C115" s="910" t="s">
        <v>430</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t="s">
        <v>122</v>
      </c>
      <c r="AB115" s="925"/>
      <c r="AC115" s="925"/>
      <c r="AD115" s="925"/>
      <c r="AE115" s="926"/>
      <c r="AF115" s="927" t="s">
        <v>122</v>
      </c>
      <c r="AG115" s="925"/>
      <c r="AH115" s="925"/>
      <c r="AI115" s="925"/>
      <c r="AJ115" s="926"/>
      <c r="AK115" s="927" t="s">
        <v>122</v>
      </c>
      <c r="AL115" s="925"/>
      <c r="AM115" s="925"/>
      <c r="AN115" s="925"/>
      <c r="AO115" s="926"/>
      <c r="AP115" s="928" t="s">
        <v>122</v>
      </c>
      <c r="AQ115" s="929"/>
      <c r="AR115" s="929"/>
      <c r="AS115" s="929"/>
      <c r="AT115" s="930"/>
      <c r="AU115" s="895"/>
      <c r="AV115" s="896"/>
      <c r="AW115" s="896"/>
      <c r="AX115" s="896"/>
      <c r="AY115" s="896"/>
      <c r="AZ115" s="909" t="s">
        <v>431</v>
      </c>
      <c r="BA115" s="910"/>
      <c r="BB115" s="910"/>
      <c r="BC115" s="910"/>
      <c r="BD115" s="910"/>
      <c r="BE115" s="910"/>
      <c r="BF115" s="910"/>
      <c r="BG115" s="910"/>
      <c r="BH115" s="910"/>
      <c r="BI115" s="910"/>
      <c r="BJ115" s="910"/>
      <c r="BK115" s="910"/>
      <c r="BL115" s="910"/>
      <c r="BM115" s="910"/>
      <c r="BN115" s="910"/>
      <c r="BO115" s="910"/>
      <c r="BP115" s="911"/>
      <c r="BQ115" s="912" t="s">
        <v>122</v>
      </c>
      <c r="BR115" s="913"/>
      <c r="BS115" s="913"/>
      <c r="BT115" s="913"/>
      <c r="BU115" s="913"/>
      <c r="BV115" s="913" t="s">
        <v>122</v>
      </c>
      <c r="BW115" s="913"/>
      <c r="BX115" s="913"/>
      <c r="BY115" s="913"/>
      <c r="BZ115" s="913"/>
      <c r="CA115" s="913" t="s">
        <v>122</v>
      </c>
      <c r="CB115" s="913"/>
      <c r="CC115" s="913"/>
      <c r="CD115" s="913"/>
      <c r="CE115" s="913"/>
      <c r="CF115" s="907" t="s">
        <v>122</v>
      </c>
      <c r="CG115" s="908"/>
      <c r="CH115" s="908"/>
      <c r="CI115" s="908"/>
      <c r="CJ115" s="908"/>
      <c r="CK115" s="935"/>
      <c r="CL115" s="936"/>
      <c r="CM115" s="909" t="s">
        <v>432</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x14ac:dyDescent="0.15">
      <c r="A116" s="943"/>
      <c r="B116" s="944"/>
      <c r="C116" s="952" t="s">
        <v>433</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t="s">
        <v>122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434</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435</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x14ac:dyDescent="0.15">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436</v>
      </c>
      <c r="Z117" s="881"/>
      <c r="AA117" s="965">
        <v>1335054</v>
      </c>
      <c r="AB117" s="966"/>
      <c r="AC117" s="966"/>
      <c r="AD117" s="966"/>
      <c r="AE117" s="967"/>
      <c r="AF117" s="968">
        <v>1269979</v>
      </c>
      <c r="AG117" s="966"/>
      <c r="AH117" s="966"/>
      <c r="AI117" s="966"/>
      <c r="AJ117" s="967"/>
      <c r="AK117" s="968">
        <v>1353741</v>
      </c>
      <c r="AL117" s="966"/>
      <c r="AM117" s="966"/>
      <c r="AN117" s="966"/>
      <c r="AO117" s="967"/>
      <c r="AP117" s="969"/>
      <c r="AQ117" s="970"/>
      <c r="AR117" s="970"/>
      <c r="AS117" s="970"/>
      <c r="AT117" s="971"/>
      <c r="AU117" s="895"/>
      <c r="AV117" s="896"/>
      <c r="AW117" s="896"/>
      <c r="AX117" s="896"/>
      <c r="AY117" s="896"/>
      <c r="AZ117" s="961" t="s">
        <v>437</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438</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15">
      <c r="A118" s="899" t="s">
        <v>412</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409</v>
      </c>
      <c r="AB118" s="880"/>
      <c r="AC118" s="880"/>
      <c r="AD118" s="880"/>
      <c r="AE118" s="881"/>
      <c r="AF118" s="879" t="s">
        <v>410</v>
      </c>
      <c r="AG118" s="880"/>
      <c r="AH118" s="880"/>
      <c r="AI118" s="880"/>
      <c r="AJ118" s="881"/>
      <c r="AK118" s="879" t="s">
        <v>294</v>
      </c>
      <c r="AL118" s="880"/>
      <c r="AM118" s="880"/>
      <c r="AN118" s="880"/>
      <c r="AO118" s="881"/>
      <c r="AP118" s="957" t="s">
        <v>411</v>
      </c>
      <c r="AQ118" s="958"/>
      <c r="AR118" s="958"/>
      <c r="AS118" s="958"/>
      <c r="AT118" s="959"/>
      <c r="AU118" s="895"/>
      <c r="AV118" s="896"/>
      <c r="AW118" s="896"/>
      <c r="AX118" s="896"/>
      <c r="AY118" s="896"/>
      <c r="AZ118" s="960" t="s">
        <v>439</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440</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15">
      <c r="A119" s="1043" t="s">
        <v>415</v>
      </c>
      <c r="B119" s="934"/>
      <c r="C119" s="916" t="s">
        <v>416</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7" t="s">
        <v>177</v>
      </c>
      <c r="BA119" s="247"/>
      <c r="BB119" s="247"/>
      <c r="BC119" s="247"/>
      <c r="BD119" s="247"/>
      <c r="BE119" s="247"/>
      <c r="BF119" s="247"/>
      <c r="BG119" s="247"/>
      <c r="BH119" s="247"/>
      <c r="BI119" s="247"/>
      <c r="BJ119" s="247"/>
      <c r="BK119" s="247"/>
      <c r="BL119" s="247"/>
      <c r="BM119" s="247"/>
      <c r="BN119" s="247"/>
      <c r="BO119" s="964" t="s">
        <v>441</v>
      </c>
      <c r="BP119" s="992"/>
      <c r="BQ119" s="986">
        <v>13930131</v>
      </c>
      <c r="BR119" s="987"/>
      <c r="BS119" s="987"/>
      <c r="BT119" s="987"/>
      <c r="BU119" s="987"/>
      <c r="BV119" s="987">
        <v>17490517</v>
      </c>
      <c r="BW119" s="987"/>
      <c r="BX119" s="987"/>
      <c r="BY119" s="987"/>
      <c r="BZ119" s="987"/>
      <c r="CA119" s="987">
        <v>18095372</v>
      </c>
      <c r="CB119" s="987"/>
      <c r="CC119" s="987"/>
      <c r="CD119" s="987"/>
      <c r="CE119" s="987"/>
      <c r="CF119" s="988"/>
      <c r="CG119" s="989"/>
      <c r="CH119" s="989"/>
      <c r="CI119" s="989"/>
      <c r="CJ119" s="990"/>
      <c r="CK119" s="937"/>
      <c r="CL119" s="938"/>
      <c r="CM119" s="960" t="s">
        <v>442</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122</v>
      </c>
      <c r="DH119" s="973"/>
      <c r="DI119" s="973"/>
      <c r="DJ119" s="973"/>
      <c r="DK119" s="974"/>
      <c r="DL119" s="972" t="s">
        <v>122</v>
      </c>
      <c r="DM119" s="973"/>
      <c r="DN119" s="973"/>
      <c r="DO119" s="973"/>
      <c r="DP119" s="974"/>
      <c r="DQ119" s="972" t="s">
        <v>122</v>
      </c>
      <c r="DR119" s="973"/>
      <c r="DS119" s="973"/>
      <c r="DT119" s="973"/>
      <c r="DU119" s="974"/>
      <c r="DV119" s="975" t="s">
        <v>122</v>
      </c>
      <c r="DW119" s="976"/>
      <c r="DX119" s="976"/>
      <c r="DY119" s="976"/>
      <c r="DZ119" s="977"/>
    </row>
    <row r="120" spans="1:130" s="224" customFormat="1" ht="26.25" customHeight="1" x14ac:dyDescent="0.15">
      <c r="A120" s="1044"/>
      <c r="B120" s="936"/>
      <c r="C120" s="909" t="s">
        <v>419</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443</v>
      </c>
      <c r="AV120" s="979"/>
      <c r="AW120" s="979"/>
      <c r="AX120" s="979"/>
      <c r="AY120" s="980"/>
      <c r="AZ120" s="916" t="s">
        <v>444</v>
      </c>
      <c r="BA120" s="884"/>
      <c r="BB120" s="884"/>
      <c r="BC120" s="884"/>
      <c r="BD120" s="884"/>
      <c r="BE120" s="884"/>
      <c r="BF120" s="884"/>
      <c r="BG120" s="884"/>
      <c r="BH120" s="884"/>
      <c r="BI120" s="884"/>
      <c r="BJ120" s="884"/>
      <c r="BK120" s="884"/>
      <c r="BL120" s="884"/>
      <c r="BM120" s="884"/>
      <c r="BN120" s="884"/>
      <c r="BO120" s="884"/>
      <c r="BP120" s="885"/>
      <c r="BQ120" s="917">
        <v>10426468</v>
      </c>
      <c r="BR120" s="918"/>
      <c r="BS120" s="918"/>
      <c r="BT120" s="918"/>
      <c r="BU120" s="918"/>
      <c r="BV120" s="918">
        <v>11313305</v>
      </c>
      <c r="BW120" s="918"/>
      <c r="BX120" s="918"/>
      <c r="BY120" s="918"/>
      <c r="BZ120" s="918"/>
      <c r="CA120" s="918">
        <v>9900781</v>
      </c>
      <c r="CB120" s="918"/>
      <c r="CC120" s="918"/>
      <c r="CD120" s="918"/>
      <c r="CE120" s="918"/>
      <c r="CF120" s="931">
        <v>145.19999999999999</v>
      </c>
      <c r="CG120" s="932"/>
      <c r="CH120" s="932"/>
      <c r="CI120" s="932"/>
      <c r="CJ120" s="932"/>
      <c r="CK120" s="993" t="s">
        <v>445</v>
      </c>
      <c r="CL120" s="994"/>
      <c r="CM120" s="994"/>
      <c r="CN120" s="994"/>
      <c r="CO120" s="995"/>
      <c r="CP120" s="1001" t="s">
        <v>143</v>
      </c>
      <c r="CQ120" s="1002"/>
      <c r="CR120" s="1002"/>
      <c r="CS120" s="1002"/>
      <c r="CT120" s="1002"/>
      <c r="CU120" s="1002"/>
      <c r="CV120" s="1002"/>
      <c r="CW120" s="1002"/>
      <c r="CX120" s="1002"/>
      <c r="CY120" s="1002"/>
      <c r="CZ120" s="1002"/>
      <c r="DA120" s="1002"/>
      <c r="DB120" s="1002"/>
      <c r="DC120" s="1002"/>
      <c r="DD120" s="1002"/>
      <c r="DE120" s="1002"/>
      <c r="DF120" s="1003"/>
      <c r="DG120" s="917">
        <v>286458</v>
      </c>
      <c r="DH120" s="918"/>
      <c r="DI120" s="918"/>
      <c r="DJ120" s="918"/>
      <c r="DK120" s="918"/>
      <c r="DL120" s="918">
        <v>595874</v>
      </c>
      <c r="DM120" s="918"/>
      <c r="DN120" s="918"/>
      <c r="DO120" s="918"/>
      <c r="DP120" s="918"/>
      <c r="DQ120" s="918">
        <v>487109</v>
      </c>
      <c r="DR120" s="918"/>
      <c r="DS120" s="918"/>
      <c r="DT120" s="918"/>
      <c r="DU120" s="918"/>
      <c r="DV120" s="919">
        <v>7.1</v>
      </c>
      <c r="DW120" s="919"/>
      <c r="DX120" s="919"/>
      <c r="DY120" s="919"/>
      <c r="DZ120" s="920"/>
    </row>
    <row r="121" spans="1:130" s="224" customFormat="1" ht="26.25" customHeight="1" x14ac:dyDescent="0.15">
      <c r="A121" s="1044"/>
      <c r="B121" s="936"/>
      <c r="C121" s="961" t="s">
        <v>446</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447</v>
      </c>
      <c r="BA121" s="910"/>
      <c r="BB121" s="910"/>
      <c r="BC121" s="910"/>
      <c r="BD121" s="910"/>
      <c r="BE121" s="910"/>
      <c r="BF121" s="910"/>
      <c r="BG121" s="910"/>
      <c r="BH121" s="910"/>
      <c r="BI121" s="910"/>
      <c r="BJ121" s="910"/>
      <c r="BK121" s="910"/>
      <c r="BL121" s="910"/>
      <c r="BM121" s="910"/>
      <c r="BN121" s="910"/>
      <c r="BO121" s="910"/>
      <c r="BP121" s="911"/>
      <c r="BQ121" s="912" t="s">
        <v>122</v>
      </c>
      <c r="BR121" s="913"/>
      <c r="BS121" s="913"/>
      <c r="BT121" s="913"/>
      <c r="BU121" s="913"/>
      <c r="BV121" s="913" t="s">
        <v>122</v>
      </c>
      <c r="BW121" s="913"/>
      <c r="BX121" s="913"/>
      <c r="BY121" s="913"/>
      <c r="BZ121" s="913"/>
      <c r="CA121" s="913" t="s">
        <v>122</v>
      </c>
      <c r="CB121" s="913"/>
      <c r="CC121" s="913"/>
      <c r="CD121" s="913"/>
      <c r="CE121" s="913"/>
      <c r="CF121" s="907" t="s">
        <v>122</v>
      </c>
      <c r="CG121" s="908"/>
      <c r="CH121" s="908"/>
      <c r="CI121" s="908"/>
      <c r="CJ121" s="908"/>
      <c r="CK121" s="996"/>
      <c r="CL121" s="997"/>
      <c r="CM121" s="997"/>
      <c r="CN121" s="997"/>
      <c r="CO121" s="998"/>
      <c r="CP121" s="1006" t="s">
        <v>393</v>
      </c>
      <c r="CQ121" s="1007"/>
      <c r="CR121" s="1007"/>
      <c r="CS121" s="1007"/>
      <c r="CT121" s="1007"/>
      <c r="CU121" s="1007"/>
      <c r="CV121" s="1007"/>
      <c r="CW121" s="1007"/>
      <c r="CX121" s="1007"/>
      <c r="CY121" s="1007"/>
      <c r="CZ121" s="1007"/>
      <c r="DA121" s="1007"/>
      <c r="DB121" s="1007"/>
      <c r="DC121" s="1007"/>
      <c r="DD121" s="1007"/>
      <c r="DE121" s="1007"/>
      <c r="DF121" s="1008"/>
      <c r="DG121" s="912">
        <v>407123</v>
      </c>
      <c r="DH121" s="913"/>
      <c r="DI121" s="913"/>
      <c r="DJ121" s="913"/>
      <c r="DK121" s="913"/>
      <c r="DL121" s="913">
        <v>381992</v>
      </c>
      <c r="DM121" s="913"/>
      <c r="DN121" s="913"/>
      <c r="DO121" s="913"/>
      <c r="DP121" s="913"/>
      <c r="DQ121" s="913">
        <v>355866</v>
      </c>
      <c r="DR121" s="913"/>
      <c r="DS121" s="913"/>
      <c r="DT121" s="913"/>
      <c r="DU121" s="913"/>
      <c r="DV121" s="914">
        <v>5.2</v>
      </c>
      <c r="DW121" s="914"/>
      <c r="DX121" s="914"/>
      <c r="DY121" s="914"/>
      <c r="DZ121" s="915"/>
    </row>
    <row r="122" spans="1:130" s="224" customFormat="1" ht="26.25" customHeight="1" x14ac:dyDescent="0.15">
      <c r="A122" s="1044"/>
      <c r="B122" s="936"/>
      <c r="C122" s="909" t="s">
        <v>429</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448</v>
      </c>
      <c r="BA122" s="952"/>
      <c r="BB122" s="952"/>
      <c r="BC122" s="952"/>
      <c r="BD122" s="952"/>
      <c r="BE122" s="952"/>
      <c r="BF122" s="952"/>
      <c r="BG122" s="952"/>
      <c r="BH122" s="952"/>
      <c r="BI122" s="952"/>
      <c r="BJ122" s="952"/>
      <c r="BK122" s="952"/>
      <c r="BL122" s="952"/>
      <c r="BM122" s="952"/>
      <c r="BN122" s="952"/>
      <c r="BO122" s="952"/>
      <c r="BP122" s="953"/>
      <c r="BQ122" s="986">
        <v>9479294</v>
      </c>
      <c r="BR122" s="987"/>
      <c r="BS122" s="987"/>
      <c r="BT122" s="987"/>
      <c r="BU122" s="987"/>
      <c r="BV122" s="987">
        <v>9962775</v>
      </c>
      <c r="BW122" s="987"/>
      <c r="BX122" s="987"/>
      <c r="BY122" s="987"/>
      <c r="BZ122" s="987"/>
      <c r="CA122" s="987">
        <v>9956557</v>
      </c>
      <c r="CB122" s="987"/>
      <c r="CC122" s="987"/>
      <c r="CD122" s="987"/>
      <c r="CE122" s="987"/>
      <c r="CF122" s="1004">
        <v>146</v>
      </c>
      <c r="CG122" s="1005"/>
      <c r="CH122" s="1005"/>
      <c r="CI122" s="1005"/>
      <c r="CJ122" s="1005"/>
      <c r="CK122" s="996"/>
      <c r="CL122" s="997"/>
      <c r="CM122" s="997"/>
      <c r="CN122" s="997"/>
      <c r="CO122" s="998"/>
      <c r="CP122" s="1006" t="s">
        <v>389</v>
      </c>
      <c r="CQ122" s="1007"/>
      <c r="CR122" s="1007"/>
      <c r="CS122" s="1007"/>
      <c r="CT122" s="1007"/>
      <c r="CU122" s="1007"/>
      <c r="CV122" s="1007"/>
      <c r="CW122" s="1007"/>
      <c r="CX122" s="1007"/>
      <c r="CY122" s="1007"/>
      <c r="CZ122" s="1007"/>
      <c r="DA122" s="1007"/>
      <c r="DB122" s="1007"/>
      <c r="DC122" s="1007"/>
      <c r="DD122" s="1007"/>
      <c r="DE122" s="1007"/>
      <c r="DF122" s="1008"/>
      <c r="DG122" s="912" t="s">
        <v>122</v>
      </c>
      <c r="DH122" s="913"/>
      <c r="DI122" s="913"/>
      <c r="DJ122" s="913"/>
      <c r="DK122" s="913"/>
      <c r="DL122" s="913" t="s">
        <v>122</v>
      </c>
      <c r="DM122" s="913"/>
      <c r="DN122" s="913"/>
      <c r="DO122" s="913"/>
      <c r="DP122" s="913"/>
      <c r="DQ122" s="913" t="s">
        <v>122</v>
      </c>
      <c r="DR122" s="913"/>
      <c r="DS122" s="913"/>
      <c r="DT122" s="913"/>
      <c r="DU122" s="913"/>
      <c r="DV122" s="914" t="s">
        <v>122</v>
      </c>
      <c r="DW122" s="914"/>
      <c r="DX122" s="914"/>
      <c r="DY122" s="914"/>
      <c r="DZ122" s="915"/>
    </row>
    <row r="123" spans="1:130" s="224" customFormat="1" ht="26.25" customHeight="1" x14ac:dyDescent="0.15">
      <c r="A123" s="1044"/>
      <c r="B123" s="936"/>
      <c r="C123" s="909" t="s">
        <v>435</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7" t="s">
        <v>177</v>
      </c>
      <c r="BA123" s="247"/>
      <c r="BB123" s="247"/>
      <c r="BC123" s="247"/>
      <c r="BD123" s="247"/>
      <c r="BE123" s="247"/>
      <c r="BF123" s="247"/>
      <c r="BG123" s="247"/>
      <c r="BH123" s="247"/>
      <c r="BI123" s="247"/>
      <c r="BJ123" s="247"/>
      <c r="BK123" s="247"/>
      <c r="BL123" s="247"/>
      <c r="BM123" s="247"/>
      <c r="BN123" s="247"/>
      <c r="BO123" s="964" t="s">
        <v>449</v>
      </c>
      <c r="BP123" s="992"/>
      <c r="BQ123" s="1050">
        <v>19905762</v>
      </c>
      <c r="BR123" s="1051"/>
      <c r="BS123" s="1051"/>
      <c r="BT123" s="1051"/>
      <c r="BU123" s="1051"/>
      <c r="BV123" s="1051">
        <v>21276080</v>
      </c>
      <c r="BW123" s="1051"/>
      <c r="BX123" s="1051"/>
      <c r="BY123" s="1051"/>
      <c r="BZ123" s="1051"/>
      <c r="CA123" s="1051">
        <v>19857338</v>
      </c>
      <c r="CB123" s="1051"/>
      <c r="CC123" s="1051"/>
      <c r="CD123" s="1051"/>
      <c r="CE123" s="1051"/>
      <c r="CF123" s="988"/>
      <c r="CG123" s="989"/>
      <c r="CH123" s="989"/>
      <c r="CI123" s="989"/>
      <c r="CJ123" s="990"/>
      <c r="CK123" s="996"/>
      <c r="CL123" s="997"/>
      <c r="CM123" s="997"/>
      <c r="CN123" s="997"/>
      <c r="CO123" s="998"/>
      <c r="CP123" s="1006" t="s">
        <v>390</v>
      </c>
      <c r="CQ123" s="1007"/>
      <c r="CR123" s="1007"/>
      <c r="CS123" s="1007"/>
      <c r="CT123" s="1007"/>
      <c r="CU123" s="1007"/>
      <c r="CV123" s="1007"/>
      <c r="CW123" s="1007"/>
      <c r="CX123" s="1007"/>
      <c r="CY123" s="1007"/>
      <c r="CZ123" s="1007"/>
      <c r="DA123" s="1007"/>
      <c r="DB123" s="1007"/>
      <c r="DC123" s="1007"/>
      <c r="DD123" s="1007"/>
      <c r="DE123" s="1007"/>
      <c r="DF123" s="1008"/>
      <c r="DG123" s="945" t="s">
        <v>122</v>
      </c>
      <c r="DH123" s="946"/>
      <c r="DI123" s="946"/>
      <c r="DJ123" s="946"/>
      <c r="DK123" s="947"/>
      <c r="DL123" s="948" t="s">
        <v>122</v>
      </c>
      <c r="DM123" s="946"/>
      <c r="DN123" s="946"/>
      <c r="DO123" s="946"/>
      <c r="DP123" s="947"/>
      <c r="DQ123" s="948" t="s">
        <v>122</v>
      </c>
      <c r="DR123" s="946"/>
      <c r="DS123" s="946"/>
      <c r="DT123" s="946"/>
      <c r="DU123" s="947"/>
      <c r="DV123" s="949" t="s">
        <v>122</v>
      </c>
      <c r="DW123" s="950"/>
      <c r="DX123" s="950"/>
      <c r="DY123" s="950"/>
      <c r="DZ123" s="951"/>
    </row>
    <row r="124" spans="1:130" s="224" customFormat="1" ht="26.25" customHeight="1" thickBot="1" x14ac:dyDescent="0.2">
      <c r="A124" s="1044"/>
      <c r="B124" s="936"/>
      <c r="C124" s="909" t="s">
        <v>438</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450</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t="s">
        <v>122</v>
      </c>
      <c r="BR124" s="1014"/>
      <c r="BS124" s="1014"/>
      <c r="BT124" s="1014"/>
      <c r="BU124" s="1014"/>
      <c r="BV124" s="1014" t="s">
        <v>122</v>
      </c>
      <c r="BW124" s="1014"/>
      <c r="BX124" s="1014"/>
      <c r="BY124" s="1014"/>
      <c r="BZ124" s="1014"/>
      <c r="CA124" s="1014" t="s">
        <v>122</v>
      </c>
      <c r="CB124" s="1014"/>
      <c r="CC124" s="1014"/>
      <c r="CD124" s="1014"/>
      <c r="CE124" s="1014"/>
      <c r="CF124" s="1015"/>
      <c r="CG124" s="1016"/>
      <c r="CH124" s="1016"/>
      <c r="CI124" s="1016"/>
      <c r="CJ124" s="1017"/>
      <c r="CK124" s="999"/>
      <c r="CL124" s="999"/>
      <c r="CM124" s="999"/>
      <c r="CN124" s="999"/>
      <c r="CO124" s="1000"/>
      <c r="CP124" s="1006" t="s">
        <v>451</v>
      </c>
      <c r="CQ124" s="1007"/>
      <c r="CR124" s="1007"/>
      <c r="CS124" s="1007"/>
      <c r="CT124" s="1007"/>
      <c r="CU124" s="1007"/>
      <c r="CV124" s="1007"/>
      <c r="CW124" s="1007"/>
      <c r="CX124" s="1007"/>
      <c r="CY124" s="1007"/>
      <c r="CZ124" s="1007"/>
      <c r="DA124" s="1007"/>
      <c r="DB124" s="1007"/>
      <c r="DC124" s="1007"/>
      <c r="DD124" s="1007"/>
      <c r="DE124" s="1007"/>
      <c r="DF124" s="1008"/>
      <c r="DG124" s="991" t="s">
        <v>122</v>
      </c>
      <c r="DH124" s="973"/>
      <c r="DI124" s="973"/>
      <c r="DJ124" s="973"/>
      <c r="DK124" s="974"/>
      <c r="DL124" s="972" t="s">
        <v>122</v>
      </c>
      <c r="DM124" s="973"/>
      <c r="DN124" s="973"/>
      <c r="DO124" s="973"/>
      <c r="DP124" s="974"/>
      <c r="DQ124" s="972" t="s">
        <v>122</v>
      </c>
      <c r="DR124" s="973"/>
      <c r="DS124" s="973"/>
      <c r="DT124" s="973"/>
      <c r="DU124" s="974"/>
      <c r="DV124" s="975" t="s">
        <v>122</v>
      </c>
      <c r="DW124" s="976"/>
      <c r="DX124" s="976"/>
      <c r="DY124" s="976"/>
      <c r="DZ124" s="977"/>
    </row>
    <row r="125" spans="1:130" s="224" customFormat="1" ht="26.25" customHeight="1" x14ac:dyDescent="0.15">
      <c r="A125" s="1044"/>
      <c r="B125" s="936"/>
      <c r="C125" s="909" t="s">
        <v>440</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452</v>
      </c>
      <c r="CL125" s="994"/>
      <c r="CM125" s="994"/>
      <c r="CN125" s="994"/>
      <c r="CO125" s="995"/>
      <c r="CP125" s="916" t="s">
        <v>453</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
      <c r="A126" s="1044"/>
      <c r="B126" s="936"/>
      <c r="C126" s="909" t="s">
        <v>442</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122</v>
      </c>
      <c r="AB126" s="946"/>
      <c r="AC126" s="946"/>
      <c r="AD126" s="946"/>
      <c r="AE126" s="947"/>
      <c r="AF126" s="948" t="s">
        <v>122</v>
      </c>
      <c r="AG126" s="946"/>
      <c r="AH126" s="946"/>
      <c r="AI126" s="946"/>
      <c r="AJ126" s="947"/>
      <c r="AK126" s="948" t="s">
        <v>122</v>
      </c>
      <c r="AL126" s="946"/>
      <c r="AM126" s="946"/>
      <c r="AN126" s="946"/>
      <c r="AO126" s="947"/>
      <c r="AP126" s="949" t="s">
        <v>122</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454</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15">
      <c r="A127" s="1045"/>
      <c r="B127" s="938"/>
      <c r="C127" s="960" t="s">
        <v>455</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122</v>
      </c>
      <c r="AB127" s="946"/>
      <c r="AC127" s="946"/>
      <c r="AD127" s="946"/>
      <c r="AE127" s="947"/>
      <c r="AF127" s="948" t="s">
        <v>122</v>
      </c>
      <c r="AG127" s="946"/>
      <c r="AH127" s="946"/>
      <c r="AI127" s="946"/>
      <c r="AJ127" s="947"/>
      <c r="AK127" s="948" t="s">
        <v>122</v>
      </c>
      <c r="AL127" s="946"/>
      <c r="AM127" s="946"/>
      <c r="AN127" s="946"/>
      <c r="AO127" s="947"/>
      <c r="AP127" s="949" t="s">
        <v>122</v>
      </c>
      <c r="AQ127" s="950"/>
      <c r="AR127" s="950"/>
      <c r="AS127" s="950"/>
      <c r="AT127" s="951"/>
      <c r="AU127" s="226"/>
      <c r="AV127" s="226"/>
      <c r="AW127" s="226"/>
      <c r="AX127" s="1018" t="s">
        <v>456</v>
      </c>
      <c r="AY127" s="1019"/>
      <c r="AZ127" s="1019"/>
      <c r="BA127" s="1019"/>
      <c r="BB127" s="1019"/>
      <c r="BC127" s="1019"/>
      <c r="BD127" s="1019"/>
      <c r="BE127" s="1020"/>
      <c r="BF127" s="1021" t="s">
        <v>457</v>
      </c>
      <c r="BG127" s="1019"/>
      <c r="BH127" s="1019"/>
      <c r="BI127" s="1019"/>
      <c r="BJ127" s="1019"/>
      <c r="BK127" s="1019"/>
      <c r="BL127" s="1020"/>
      <c r="BM127" s="1021" t="s">
        <v>458</v>
      </c>
      <c r="BN127" s="1019"/>
      <c r="BO127" s="1019"/>
      <c r="BP127" s="1019"/>
      <c r="BQ127" s="1019"/>
      <c r="BR127" s="1019"/>
      <c r="BS127" s="1020"/>
      <c r="BT127" s="1021" t="s">
        <v>459</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460</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
      <c r="A128" s="1028" t="s">
        <v>461</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462</v>
      </c>
      <c r="X128" s="1030"/>
      <c r="Y128" s="1030"/>
      <c r="Z128" s="1031"/>
      <c r="AA128" s="1032" t="s">
        <v>122</v>
      </c>
      <c r="AB128" s="1033"/>
      <c r="AC128" s="1033"/>
      <c r="AD128" s="1033"/>
      <c r="AE128" s="1034"/>
      <c r="AF128" s="1035" t="s">
        <v>122</v>
      </c>
      <c r="AG128" s="1033"/>
      <c r="AH128" s="1033"/>
      <c r="AI128" s="1033"/>
      <c r="AJ128" s="1034"/>
      <c r="AK128" s="1035" t="s">
        <v>122</v>
      </c>
      <c r="AL128" s="1033"/>
      <c r="AM128" s="1033"/>
      <c r="AN128" s="1033"/>
      <c r="AO128" s="1034"/>
      <c r="AP128" s="1036"/>
      <c r="AQ128" s="1037"/>
      <c r="AR128" s="1037"/>
      <c r="AS128" s="1037"/>
      <c r="AT128" s="1038"/>
      <c r="AU128" s="226"/>
      <c r="AV128" s="226"/>
      <c r="AW128" s="226"/>
      <c r="AX128" s="883" t="s">
        <v>463</v>
      </c>
      <c r="AY128" s="884"/>
      <c r="AZ128" s="884"/>
      <c r="BA128" s="884"/>
      <c r="BB128" s="884"/>
      <c r="BC128" s="884"/>
      <c r="BD128" s="884"/>
      <c r="BE128" s="885"/>
      <c r="BF128" s="1039" t="s">
        <v>122</v>
      </c>
      <c r="BG128" s="1040"/>
      <c r="BH128" s="1040"/>
      <c r="BI128" s="1040"/>
      <c r="BJ128" s="1040"/>
      <c r="BK128" s="1040"/>
      <c r="BL128" s="1041"/>
      <c r="BM128" s="1039">
        <v>13.87</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464</v>
      </c>
      <c r="CQ128" s="713"/>
      <c r="CR128" s="713"/>
      <c r="CS128" s="713"/>
      <c r="CT128" s="713"/>
      <c r="CU128" s="713"/>
      <c r="CV128" s="713"/>
      <c r="CW128" s="713"/>
      <c r="CX128" s="713"/>
      <c r="CY128" s="713"/>
      <c r="CZ128" s="713"/>
      <c r="DA128" s="713"/>
      <c r="DB128" s="713"/>
      <c r="DC128" s="713"/>
      <c r="DD128" s="713"/>
      <c r="DE128" s="713"/>
      <c r="DF128" s="1023"/>
      <c r="DG128" s="1024" t="s">
        <v>122</v>
      </c>
      <c r="DH128" s="1025"/>
      <c r="DI128" s="1025"/>
      <c r="DJ128" s="1025"/>
      <c r="DK128" s="1025"/>
      <c r="DL128" s="1025" t="s">
        <v>122</v>
      </c>
      <c r="DM128" s="1025"/>
      <c r="DN128" s="1025"/>
      <c r="DO128" s="1025"/>
      <c r="DP128" s="1025"/>
      <c r="DQ128" s="1025" t="s">
        <v>122</v>
      </c>
      <c r="DR128" s="1025"/>
      <c r="DS128" s="1025"/>
      <c r="DT128" s="1025"/>
      <c r="DU128" s="1025"/>
      <c r="DV128" s="1026" t="s">
        <v>122</v>
      </c>
      <c r="DW128" s="1026"/>
      <c r="DX128" s="1026"/>
      <c r="DY128" s="1026"/>
      <c r="DZ128" s="1027"/>
    </row>
    <row r="129" spans="1:131" s="224" customFormat="1" ht="26.25" customHeight="1" x14ac:dyDescent="0.15">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465</v>
      </c>
      <c r="X129" s="1058"/>
      <c r="Y129" s="1058"/>
      <c r="Z129" s="1059"/>
      <c r="AA129" s="945">
        <v>7709256</v>
      </c>
      <c r="AB129" s="946"/>
      <c r="AC129" s="946"/>
      <c r="AD129" s="946"/>
      <c r="AE129" s="947"/>
      <c r="AF129" s="948">
        <v>7465986</v>
      </c>
      <c r="AG129" s="946"/>
      <c r="AH129" s="946"/>
      <c r="AI129" s="946"/>
      <c r="AJ129" s="947"/>
      <c r="AK129" s="948">
        <v>7560843</v>
      </c>
      <c r="AL129" s="946"/>
      <c r="AM129" s="946"/>
      <c r="AN129" s="946"/>
      <c r="AO129" s="947"/>
      <c r="AP129" s="1060"/>
      <c r="AQ129" s="1061"/>
      <c r="AR129" s="1061"/>
      <c r="AS129" s="1061"/>
      <c r="AT129" s="1062"/>
      <c r="AU129" s="227"/>
      <c r="AV129" s="227"/>
      <c r="AW129" s="227"/>
      <c r="AX129" s="1052" t="s">
        <v>466</v>
      </c>
      <c r="AY129" s="910"/>
      <c r="AZ129" s="910"/>
      <c r="BA129" s="910"/>
      <c r="BB129" s="910"/>
      <c r="BC129" s="910"/>
      <c r="BD129" s="910"/>
      <c r="BE129" s="911"/>
      <c r="BF129" s="1053" t="s">
        <v>122</v>
      </c>
      <c r="BG129" s="1054"/>
      <c r="BH129" s="1054"/>
      <c r="BI129" s="1054"/>
      <c r="BJ129" s="1054"/>
      <c r="BK129" s="1054"/>
      <c r="BL129" s="1055"/>
      <c r="BM129" s="1053">
        <v>18.87</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467</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468</v>
      </c>
      <c r="X130" s="1058"/>
      <c r="Y130" s="1058"/>
      <c r="Z130" s="1059"/>
      <c r="AA130" s="945">
        <v>811795</v>
      </c>
      <c r="AB130" s="946"/>
      <c r="AC130" s="946"/>
      <c r="AD130" s="946"/>
      <c r="AE130" s="947"/>
      <c r="AF130" s="948">
        <v>789838</v>
      </c>
      <c r="AG130" s="946"/>
      <c r="AH130" s="946"/>
      <c r="AI130" s="946"/>
      <c r="AJ130" s="947"/>
      <c r="AK130" s="948">
        <v>741262</v>
      </c>
      <c r="AL130" s="946"/>
      <c r="AM130" s="946"/>
      <c r="AN130" s="946"/>
      <c r="AO130" s="947"/>
      <c r="AP130" s="1060"/>
      <c r="AQ130" s="1061"/>
      <c r="AR130" s="1061"/>
      <c r="AS130" s="1061"/>
      <c r="AT130" s="1062"/>
      <c r="AU130" s="227"/>
      <c r="AV130" s="227"/>
      <c r="AW130" s="227"/>
      <c r="AX130" s="1052" t="s">
        <v>469</v>
      </c>
      <c r="AY130" s="910"/>
      <c r="AZ130" s="910"/>
      <c r="BA130" s="910"/>
      <c r="BB130" s="910"/>
      <c r="BC130" s="910"/>
      <c r="BD130" s="910"/>
      <c r="BE130" s="911"/>
      <c r="BF130" s="1088">
        <v>7.9</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470</v>
      </c>
      <c r="X131" s="1095"/>
      <c r="Y131" s="1095"/>
      <c r="Z131" s="1096"/>
      <c r="AA131" s="991">
        <v>6897461</v>
      </c>
      <c r="AB131" s="973"/>
      <c r="AC131" s="973"/>
      <c r="AD131" s="973"/>
      <c r="AE131" s="974"/>
      <c r="AF131" s="972">
        <v>6676148</v>
      </c>
      <c r="AG131" s="973"/>
      <c r="AH131" s="973"/>
      <c r="AI131" s="973"/>
      <c r="AJ131" s="974"/>
      <c r="AK131" s="972">
        <v>6819581</v>
      </c>
      <c r="AL131" s="973"/>
      <c r="AM131" s="973"/>
      <c r="AN131" s="973"/>
      <c r="AO131" s="974"/>
      <c r="AP131" s="1097"/>
      <c r="AQ131" s="1098"/>
      <c r="AR131" s="1098"/>
      <c r="AS131" s="1098"/>
      <c r="AT131" s="1099"/>
      <c r="AU131" s="227"/>
      <c r="AV131" s="227"/>
      <c r="AW131" s="227"/>
      <c r="AX131" s="1070" t="s">
        <v>471</v>
      </c>
      <c r="AY131" s="713"/>
      <c r="AZ131" s="713"/>
      <c r="BA131" s="713"/>
      <c r="BB131" s="713"/>
      <c r="BC131" s="713"/>
      <c r="BD131" s="713"/>
      <c r="BE131" s="1023"/>
      <c r="BF131" s="1071" t="s">
        <v>122</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472</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473</v>
      </c>
      <c r="W132" s="1081"/>
      <c r="X132" s="1081"/>
      <c r="Y132" s="1081"/>
      <c r="Z132" s="1082"/>
      <c r="AA132" s="1083">
        <v>7.5862552900000004</v>
      </c>
      <c r="AB132" s="1084"/>
      <c r="AC132" s="1084"/>
      <c r="AD132" s="1084"/>
      <c r="AE132" s="1085"/>
      <c r="AF132" s="1086">
        <v>7.1918866990000003</v>
      </c>
      <c r="AG132" s="1084"/>
      <c r="AH132" s="1084"/>
      <c r="AI132" s="1084"/>
      <c r="AJ132" s="1085"/>
      <c r="AK132" s="1086">
        <v>8.9811822750000001</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474</v>
      </c>
      <c r="W133" s="1064"/>
      <c r="X133" s="1064"/>
      <c r="Y133" s="1064"/>
      <c r="Z133" s="1065"/>
      <c r="AA133" s="1066">
        <v>7.4</v>
      </c>
      <c r="AB133" s="1067"/>
      <c r="AC133" s="1067"/>
      <c r="AD133" s="1067"/>
      <c r="AE133" s="1068"/>
      <c r="AF133" s="1066">
        <v>7.2</v>
      </c>
      <c r="AG133" s="1067"/>
      <c r="AH133" s="1067"/>
      <c r="AI133" s="1067"/>
      <c r="AJ133" s="1068"/>
      <c r="AK133" s="1066">
        <v>7.9</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qVpA/SpmiOd2qqa30QsD1btHQUD9ZUOoCvSuyG5FLWDIRFNB+IYWeK91Jzh2lodxiucwWPvcp+eQsF+LaaaJmw==" saltValue="35te1fDGyfxU5ESvtG7N6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Q70" zoomScale="80" zoomScaleNormal="85" zoomScaleSheetLayoutView="80" workbookViewId="0">
      <selection activeCell="BC53" sqref="BC53"/>
    </sheetView>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475</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mi8HOzHpZptuprdJeK1xnXJeeAz6YixrawZRu/kRuwlyJThN7cPohmrIUC3gRGU5xnEDu0+uW+qWH6VQkMFwQ==" saltValue="3mtgLXuXEzYaMlRVB/K0r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43" zoomScale="70" zoomScaleNormal="7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KtEfwk7sZXeuUzhyRMP+W1HzXoVBQfipuuf3XayxU2YHaMJAkNzb9dWJ2e2ttXBJ5DfoefVBSG2wW1fosRLYA==" saltValue="RvtRHNIO+dFbeBqekfjjd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477</v>
      </c>
      <c r="AL6" s="260"/>
      <c r="AM6" s="260"/>
      <c r="AN6" s="260"/>
    </row>
    <row r="7" spans="1:46" ht="13.5" customHeight="1" x14ac:dyDescent="0.15">
      <c r="A7" s="259"/>
      <c r="AK7" s="262"/>
      <c r="AL7" s="263"/>
      <c r="AM7" s="263"/>
      <c r="AN7" s="264"/>
      <c r="AO7" s="1101" t="s">
        <v>478</v>
      </c>
      <c r="AP7" s="265"/>
      <c r="AQ7" s="266" t="s">
        <v>479</v>
      </c>
      <c r="AR7" s="267"/>
    </row>
    <row r="8" spans="1:46" x14ac:dyDescent="0.15">
      <c r="A8" s="259"/>
      <c r="AK8" s="268"/>
      <c r="AL8" s="269"/>
      <c r="AM8" s="269"/>
      <c r="AN8" s="270"/>
      <c r="AO8" s="1102"/>
      <c r="AP8" s="271" t="s">
        <v>480</v>
      </c>
      <c r="AQ8" s="272" t="s">
        <v>481</v>
      </c>
      <c r="AR8" s="273" t="s">
        <v>482</v>
      </c>
    </row>
    <row r="9" spans="1:46" x14ac:dyDescent="0.15">
      <c r="A9" s="259"/>
      <c r="AK9" s="1103" t="s">
        <v>483</v>
      </c>
      <c r="AL9" s="1104"/>
      <c r="AM9" s="1104"/>
      <c r="AN9" s="1105"/>
      <c r="AO9" s="274">
        <v>2828313</v>
      </c>
      <c r="AP9" s="274">
        <v>109961</v>
      </c>
      <c r="AQ9" s="275">
        <v>97843</v>
      </c>
      <c r="AR9" s="276">
        <v>12.4</v>
      </c>
    </row>
    <row r="10" spans="1:46" ht="13.5" customHeight="1" x14ac:dyDescent="0.15">
      <c r="A10" s="259"/>
      <c r="AK10" s="1103" t="s">
        <v>484</v>
      </c>
      <c r="AL10" s="1104"/>
      <c r="AM10" s="1104"/>
      <c r="AN10" s="1105"/>
      <c r="AO10" s="277">
        <v>61547</v>
      </c>
      <c r="AP10" s="277">
        <v>2393</v>
      </c>
      <c r="AQ10" s="278">
        <v>9606</v>
      </c>
      <c r="AR10" s="279">
        <v>-75.099999999999994</v>
      </c>
    </row>
    <row r="11" spans="1:46" ht="13.5" customHeight="1" x14ac:dyDescent="0.15">
      <c r="A11" s="259"/>
      <c r="AK11" s="1103" t="s">
        <v>485</v>
      </c>
      <c r="AL11" s="1104"/>
      <c r="AM11" s="1104"/>
      <c r="AN11" s="1105"/>
      <c r="AO11" s="277" t="s">
        <v>486</v>
      </c>
      <c r="AP11" s="277" t="s">
        <v>486</v>
      </c>
      <c r="AQ11" s="278">
        <v>1489</v>
      </c>
      <c r="AR11" s="279" t="s">
        <v>486</v>
      </c>
    </row>
    <row r="12" spans="1:46" ht="13.5" customHeight="1" x14ac:dyDescent="0.15">
      <c r="A12" s="259"/>
      <c r="AK12" s="1103" t="s">
        <v>487</v>
      </c>
      <c r="AL12" s="1104"/>
      <c r="AM12" s="1104"/>
      <c r="AN12" s="1105"/>
      <c r="AO12" s="277" t="s">
        <v>486</v>
      </c>
      <c r="AP12" s="277" t="s">
        <v>486</v>
      </c>
      <c r="AQ12" s="278">
        <v>32</v>
      </c>
      <c r="AR12" s="279" t="s">
        <v>486</v>
      </c>
    </row>
    <row r="13" spans="1:46" ht="13.5" customHeight="1" x14ac:dyDescent="0.15">
      <c r="A13" s="259"/>
      <c r="AK13" s="1103" t="s">
        <v>488</v>
      </c>
      <c r="AL13" s="1104"/>
      <c r="AM13" s="1104"/>
      <c r="AN13" s="1105"/>
      <c r="AO13" s="277">
        <v>134562</v>
      </c>
      <c r="AP13" s="277">
        <v>5232</v>
      </c>
      <c r="AQ13" s="278">
        <v>3914</v>
      </c>
      <c r="AR13" s="279">
        <v>33.700000000000003</v>
      </c>
    </row>
    <row r="14" spans="1:46" ht="13.5" customHeight="1" x14ac:dyDescent="0.15">
      <c r="A14" s="259"/>
      <c r="AK14" s="1103" t="s">
        <v>489</v>
      </c>
      <c r="AL14" s="1104"/>
      <c r="AM14" s="1104"/>
      <c r="AN14" s="1105"/>
      <c r="AO14" s="277">
        <v>14436</v>
      </c>
      <c r="AP14" s="277">
        <v>561</v>
      </c>
      <c r="AQ14" s="278">
        <v>2436</v>
      </c>
      <c r="AR14" s="279">
        <v>-77</v>
      </c>
    </row>
    <row r="15" spans="1:46" ht="13.5" customHeight="1" x14ac:dyDescent="0.15">
      <c r="A15" s="259"/>
      <c r="AK15" s="1106" t="s">
        <v>490</v>
      </c>
      <c r="AL15" s="1107"/>
      <c r="AM15" s="1107"/>
      <c r="AN15" s="1108"/>
      <c r="AO15" s="277">
        <v>-165932</v>
      </c>
      <c r="AP15" s="277">
        <v>-6451</v>
      </c>
      <c r="AQ15" s="278">
        <v>-5849</v>
      </c>
      <c r="AR15" s="279">
        <v>10.3</v>
      </c>
    </row>
    <row r="16" spans="1:46" x14ac:dyDescent="0.15">
      <c r="A16" s="259"/>
      <c r="AK16" s="1106" t="s">
        <v>177</v>
      </c>
      <c r="AL16" s="1107"/>
      <c r="AM16" s="1107"/>
      <c r="AN16" s="1108"/>
      <c r="AO16" s="277">
        <v>2872926</v>
      </c>
      <c r="AP16" s="277">
        <v>111696</v>
      </c>
      <c r="AQ16" s="278">
        <v>109470</v>
      </c>
      <c r="AR16" s="279">
        <v>2</v>
      </c>
    </row>
    <row r="17" spans="1:46" x14ac:dyDescent="0.15">
      <c r="A17" s="259"/>
    </row>
    <row r="18" spans="1:46" x14ac:dyDescent="0.15">
      <c r="A18" s="259"/>
      <c r="AQ18" s="280"/>
      <c r="AR18" s="280"/>
    </row>
    <row r="19" spans="1:46" x14ac:dyDescent="0.15">
      <c r="A19" s="259"/>
      <c r="AK19" s="255" t="s">
        <v>491</v>
      </c>
    </row>
    <row r="20" spans="1:46" x14ac:dyDescent="0.15">
      <c r="A20" s="259"/>
      <c r="AK20" s="281"/>
      <c r="AL20" s="282"/>
      <c r="AM20" s="282"/>
      <c r="AN20" s="283"/>
      <c r="AO20" s="284" t="s">
        <v>492</v>
      </c>
      <c r="AP20" s="285" t="s">
        <v>493</v>
      </c>
      <c r="AQ20" s="286" t="s">
        <v>494</v>
      </c>
      <c r="AR20" s="287"/>
    </row>
    <row r="21" spans="1:46" s="260" customFormat="1" x14ac:dyDescent="0.15">
      <c r="A21" s="288"/>
      <c r="AK21" s="1109" t="s">
        <v>495</v>
      </c>
      <c r="AL21" s="1110"/>
      <c r="AM21" s="1110"/>
      <c r="AN21" s="1111"/>
      <c r="AO21" s="289">
        <v>11.47</v>
      </c>
      <c r="AP21" s="290">
        <v>10.17</v>
      </c>
      <c r="AQ21" s="291">
        <v>1.3</v>
      </c>
      <c r="AS21" s="292"/>
      <c r="AT21" s="288"/>
    </row>
    <row r="22" spans="1:46" s="260" customFormat="1" x14ac:dyDescent="0.15">
      <c r="A22" s="288"/>
      <c r="AK22" s="1109" t="s">
        <v>496</v>
      </c>
      <c r="AL22" s="1110"/>
      <c r="AM22" s="1110"/>
      <c r="AN22" s="1111"/>
      <c r="AO22" s="293">
        <v>96.4</v>
      </c>
      <c r="AP22" s="294">
        <v>97.1</v>
      </c>
      <c r="AQ22" s="295">
        <v>-0.7</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497</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498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499</v>
      </c>
      <c r="AL29" s="260"/>
      <c r="AM29" s="260"/>
      <c r="AN29" s="260"/>
      <c r="AS29" s="302"/>
    </row>
    <row r="30" spans="1:46" ht="13.5" customHeight="1" x14ac:dyDescent="0.15">
      <c r="A30" s="259"/>
      <c r="AK30" s="262"/>
      <c r="AL30" s="263"/>
      <c r="AM30" s="263"/>
      <c r="AN30" s="264"/>
      <c r="AO30" s="1101" t="s">
        <v>478</v>
      </c>
      <c r="AP30" s="265"/>
      <c r="AQ30" s="266" t="s">
        <v>479</v>
      </c>
      <c r="AR30" s="267"/>
    </row>
    <row r="31" spans="1:46" x14ac:dyDescent="0.15">
      <c r="A31" s="259"/>
      <c r="AK31" s="268"/>
      <c r="AL31" s="269"/>
      <c r="AM31" s="269"/>
      <c r="AN31" s="270"/>
      <c r="AO31" s="1102"/>
      <c r="AP31" s="271" t="s">
        <v>480</v>
      </c>
      <c r="AQ31" s="272" t="s">
        <v>481</v>
      </c>
      <c r="AR31" s="273" t="s">
        <v>482</v>
      </c>
    </row>
    <row r="32" spans="1:46" ht="27" customHeight="1" x14ac:dyDescent="0.15">
      <c r="A32" s="259"/>
      <c r="AK32" s="1117" t="s">
        <v>500</v>
      </c>
      <c r="AL32" s="1118"/>
      <c r="AM32" s="1118"/>
      <c r="AN32" s="1119"/>
      <c r="AO32" s="303">
        <v>1032821</v>
      </c>
      <c r="AP32" s="303">
        <v>40155</v>
      </c>
      <c r="AQ32" s="304">
        <v>69401</v>
      </c>
      <c r="AR32" s="305">
        <v>-42.1</v>
      </c>
    </row>
    <row r="33" spans="1:46" ht="13.5" customHeight="1" x14ac:dyDescent="0.15">
      <c r="A33" s="259"/>
      <c r="AK33" s="1117" t="s">
        <v>501</v>
      </c>
      <c r="AL33" s="1118"/>
      <c r="AM33" s="1118"/>
      <c r="AN33" s="1119"/>
      <c r="AO33" s="303" t="s">
        <v>486</v>
      </c>
      <c r="AP33" s="303" t="s">
        <v>486</v>
      </c>
      <c r="AQ33" s="304" t="s">
        <v>486</v>
      </c>
      <c r="AR33" s="305" t="s">
        <v>486</v>
      </c>
    </row>
    <row r="34" spans="1:46" ht="27" customHeight="1" x14ac:dyDescent="0.15">
      <c r="A34" s="259"/>
      <c r="AK34" s="1117" t="s">
        <v>502</v>
      </c>
      <c r="AL34" s="1118"/>
      <c r="AM34" s="1118"/>
      <c r="AN34" s="1119"/>
      <c r="AO34" s="303" t="s">
        <v>486</v>
      </c>
      <c r="AP34" s="303" t="s">
        <v>486</v>
      </c>
      <c r="AQ34" s="304">
        <v>9</v>
      </c>
      <c r="AR34" s="305" t="s">
        <v>486</v>
      </c>
    </row>
    <row r="35" spans="1:46" ht="27" customHeight="1" x14ac:dyDescent="0.15">
      <c r="A35" s="259"/>
      <c r="AK35" s="1117" t="s">
        <v>503</v>
      </c>
      <c r="AL35" s="1118"/>
      <c r="AM35" s="1118"/>
      <c r="AN35" s="1119"/>
      <c r="AO35" s="303">
        <v>297866</v>
      </c>
      <c r="AP35" s="303">
        <v>11581</v>
      </c>
      <c r="AQ35" s="304">
        <v>18088</v>
      </c>
      <c r="AR35" s="305">
        <v>-36</v>
      </c>
    </row>
    <row r="36" spans="1:46" ht="27" customHeight="1" x14ac:dyDescent="0.15">
      <c r="A36" s="259"/>
      <c r="AK36" s="1117" t="s">
        <v>504</v>
      </c>
      <c r="AL36" s="1118"/>
      <c r="AM36" s="1118"/>
      <c r="AN36" s="1119"/>
      <c r="AO36" s="303">
        <v>23054</v>
      </c>
      <c r="AP36" s="303">
        <v>896</v>
      </c>
      <c r="AQ36" s="304">
        <v>3145</v>
      </c>
      <c r="AR36" s="305">
        <v>-71.5</v>
      </c>
    </row>
    <row r="37" spans="1:46" ht="13.5" customHeight="1" x14ac:dyDescent="0.15">
      <c r="A37" s="259"/>
      <c r="AK37" s="1117" t="s">
        <v>505</v>
      </c>
      <c r="AL37" s="1118"/>
      <c r="AM37" s="1118"/>
      <c r="AN37" s="1119"/>
      <c r="AO37" s="303" t="s">
        <v>486</v>
      </c>
      <c r="AP37" s="303" t="s">
        <v>486</v>
      </c>
      <c r="AQ37" s="304">
        <v>424</v>
      </c>
      <c r="AR37" s="305" t="s">
        <v>486</v>
      </c>
    </row>
    <row r="38" spans="1:46" ht="27" customHeight="1" x14ac:dyDescent="0.15">
      <c r="A38" s="259"/>
      <c r="AK38" s="1120" t="s">
        <v>506</v>
      </c>
      <c r="AL38" s="1121"/>
      <c r="AM38" s="1121"/>
      <c r="AN38" s="1122"/>
      <c r="AO38" s="306" t="s">
        <v>486</v>
      </c>
      <c r="AP38" s="306" t="s">
        <v>486</v>
      </c>
      <c r="AQ38" s="307">
        <v>3</v>
      </c>
      <c r="AR38" s="295" t="s">
        <v>486</v>
      </c>
      <c r="AS38" s="302"/>
    </row>
    <row r="39" spans="1:46" x14ac:dyDescent="0.15">
      <c r="A39" s="259"/>
      <c r="AK39" s="1120" t="s">
        <v>507</v>
      </c>
      <c r="AL39" s="1121"/>
      <c r="AM39" s="1121"/>
      <c r="AN39" s="1122"/>
      <c r="AO39" s="303" t="s">
        <v>486</v>
      </c>
      <c r="AP39" s="303" t="s">
        <v>486</v>
      </c>
      <c r="AQ39" s="304">
        <v>-2976</v>
      </c>
      <c r="AR39" s="305" t="s">
        <v>486</v>
      </c>
      <c r="AS39" s="302"/>
    </row>
    <row r="40" spans="1:46" ht="27" customHeight="1" x14ac:dyDescent="0.15">
      <c r="A40" s="259"/>
      <c r="AK40" s="1117" t="s">
        <v>508</v>
      </c>
      <c r="AL40" s="1118"/>
      <c r="AM40" s="1118"/>
      <c r="AN40" s="1119"/>
      <c r="AO40" s="303">
        <v>-741262</v>
      </c>
      <c r="AP40" s="303">
        <v>-28819</v>
      </c>
      <c r="AQ40" s="304">
        <v>-62148</v>
      </c>
      <c r="AR40" s="305">
        <v>-53.6</v>
      </c>
      <c r="AS40" s="302"/>
    </row>
    <row r="41" spans="1:46" x14ac:dyDescent="0.15">
      <c r="A41" s="259"/>
      <c r="AK41" s="1123" t="s">
        <v>287</v>
      </c>
      <c r="AL41" s="1124"/>
      <c r="AM41" s="1124"/>
      <c r="AN41" s="1125"/>
      <c r="AO41" s="303">
        <v>612479</v>
      </c>
      <c r="AP41" s="303">
        <v>23812</v>
      </c>
      <c r="AQ41" s="304">
        <v>25946</v>
      </c>
      <c r="AR41" s="305">
        <v>-8.1999999999999993</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509</v>
      </c>
    </row>
    <row r="48" spans="1:46" x14ac:dyDescent="0.15">
      <c r="A48" s="259"/>
      <c r="AK48" s="313" t="s">
        <v>510</v>
      </c>
      <c r="AL48" s="313"/>
      <c r="AM48" s="313"/>
      <c r="AN48" s="313"/>
      <c r="AO48" s="313"/>
      <c r="AP48" s="313"/>
      <c r="AQ48" s="314"/>
      <c r="AR48" s="313"/>
    </row>
    <row r="49" spans="1:44" ht="13.5" customHeight="1" x14ac:dyDescent="0.15">
      <c r="A49" s="259"/>
      <c r="AK49" s="315"/>
      <c r="AL49" s="316"/>
      <c r="AM49" s="1112" t="s">
        <v>478</v>
      </c>
      <c r="AN49" s="1114" t="s">
        <v>511</v>
      </c>
      <c r="AO49" s="1115"/>
      <c r="AP49" s="1115"/>
      <c r="AQ49" s="1115"/>
      <c r="AR49" s="1116"/>
    </row>
    <row r="50" spans="1:44" x14ac:dyDescent="0.15">
      <c r="A50" s="259"/>
      <c r="AK50" s="317"/>
      <c r="AL50" s="318"/>
      <c r="AM50" s="1113"/>
      <c r="AN50" s="319" t="s">
        <v>512</v>
      </c>
      <c r="AO50" s="320" t="s">
        <v>513</v>
      </c>
      <c r="AP50" s="321" t="s">
        <v>514</v>
      </c>
      <c r="AQ50" s="322" t="s">
        <v>515</v>
      </c>
      <c r="AR50" s="323" t="s">
        <v>516</v>
      </c>
    </row>
    <row r="51" spans="1:44" x14ac:dyDescent="0.15">
      <c r="A51" s="259"/>
      <c r="AK51" s="315" t="s">
        <v>517</v>
      </c>
      <c r="AL51" s="316"/>
      <c r="AM51" s="324">
        <v>2469780</v>
      </c>
      <c r="AN51" s="325">
        <v>89046</v>
      </c>
      <c r="AO51" s="326">
        <v>424.7</v>
      </c>
      <c r="AP51" s="327">
        <v>132981</v>
      </c>
      <c r="AQ51" s="328">
        <v>58.7</v>
      </c>
      <c r="AR51" s="329">
        <v>366</v>
      </c>
    </row>
    <row r="52" spans="1:44" x14ac:dyDescent="0.15">
      <c r="A52" s="259"/>
      <c r="AK52" s="330"/>
      <c r="AL52" s="331" t="s">
        <v>518</v>
      </c>
      <c r="AM52" s="332">
        <v>1960769</v>
      </c>
      <c r="AN52" s="333">
        <v>70694</v>
      </c>
      <c r="AO52" s="334">
        <v>815.1</v>
      </c>
      <c r="AP52" s="335">
        <v>56973</v>
      </c>
      <c r="AQ52" s="336">
        <v>9.1999999999999993</v>
      </c>
      <c r="AR52" s="337">
        <v>805.9</v>
      </c>
    </row>
    <row r="53" spans="1:44" x14ac:dyDescent="0.15">
      <c r="A53" s="259"/>
      <c r="AK53" s="315" t="s">
        <v>519</v>
      </c>
      <c r="AL53" s="316"/>
      <c r="AM53" s="324">
        <v>1417300</v>
      </c>
      <c r="AN53" s="325">
        <v>52030</v>
      </c>
      <c r="AO53" s="326">
        <v>-41.6</v>
      </c>
      <c r="AP53" s="327">
        <v>128523</v>
      </c>
      <c r="AQ53" s="328">
        <v>-3.4</v>
      </c>
      <c r="AR53" s="329">
        <v>-38.200000000000003</v>
      </c>
    </row>
    <row r="54" spans="1:44" x14ac:dyDescent="0.15">
      <c r="A54" s="259"/>
      <c r="AK54" s="330"/>
      <c r="AL54" s="331" t="s">
        <v>518</v>
      </c>
      <c r="AM54" s="332">
        <v>552191</v>
      </c>
      <c r="AN54" s="333">
        <v>20271</v>
      </c>
      <c r="AO54" s="334">
        <v>-71.3</v>
      </c>
      <c r="AP54" s="335">
        <v>56792</v>
      </c>
      <c r="AQ54" s="336">
        <v>-0.3</v>
      </c>
      <c r="AR54" s="337">
        <v>-71</v>
      </c>
    </row>
    <row r="55" spans="1:44" x14ac:dyDescent="0.15">
      <c r="A55" s="259"/>
      <c r="AK55" s="315" t="s">
        <v>520</v>
      </c>
      <c r="AL55" s="316"/>
      <c r="AM55" s="324">
        <v>4200568</v>
      </c>
      <c r="AN55" s="325">
        <v>157248</v>
      </c>
      <c r="AO55" s="326">
        <v>202.2</v>
      </c>
      <c r="AP55" s="327">
        <v>92919</v>
      </c>
      <c r="AQ55" s="328">
        <v>-27.7</v>
      </c>
      <c r="AR55" s="329">
        <v>229.9</v>
      </c>
    </row>
    <row r="56" spans="1:44" x14ac:dyDescent="0.15">
      <c r="A56" s="259"/>
      <c r="AK56" s="330"/>
      <c r="AL56" s="331" t="s">
        <v>518</v>
      </c>
      <c r="AM56" s="332">
        <v>894733</v>
      </c>
      <c r="AN56" s="333">
        <v>33494</v>
      </c>
      <c r="AO56" s="334">
        <v>65.2</v>
      </c>
      <c r="AP56" s="335">
        <v>54128</v>
      </c>
      <c r="AQ56" s="336">
        <v>-4.7</v>
      </c>
      <c r="AR56" s="337">
        <v>69.900000000000006</v>
      </c>
    </row>
    <row r="57" spans="1:44" x14ac:dyDescent="0.15">
      <c r="A57" s="259"/>
      <c r="AK57" s="315" t="s">
        <v>521</v>
      </c>
      <c r="AL57" s="316"/>
      <c r="AM57" s="324">
        <v>7728008</v>
      </c>
      <c r="AN57" s="325">
        <v>294805</v>
      </c>
      <c r="AO57" s="326">
        <v>87.5</v>
      </c>
      <c r="AP57" s="327">
        <v>103663</v>
      </c>
      <c r="AQ57" s="328">
        <v>11.6</v>
      </c>
      <c r="AR57" s="329">
        <v>75.900000000000006</v>
      </c>
    </row>
    <row r="58" spans="1:44" x14ac:dyDescent="0.15">
      <c r="A58" s="259"/>
      <c r="AK58" s="330"/>
      <c r="AL58" s="331" t="s">
        <v>518</v>
      </c>
      <c r="AM58" s="332">
        <v>932067</v>
      </c>
      <c r="AN58" s="333">
        <v>35556</v>
      </c>
      <c r="AO58" s="334">
        <v>6.2</v>
      </c>
      <c r="AP58" s="335">
        <v>64346</v>
      </c>
      <c r="AQ58" s="336">
        <v>18.899999999999999</v>
      </c>
      <c r="AR58" s="337">
        <v>-12.7</v>
      </c>
    </row>
    <row r="59" spans="1:44" x14ac:dyDescent="0.15">
      <c r="A59" s="259"/>
      <c r="AK59" s="315" t="s">
        <v>522</v>
      </c>
      <c r="AL59" s="316"/>
      <c r="AM59" s="324">
        <v>4281752</v>
      </c>
      <c r="AN59" s="325">
        <v>166469</v>
      </c>
      <c r="AO59" s="326">
        <v>-43.5</v>
      </c>
      <c r="AP59" s="327">
        <v>92012</v>
      </c>
      <c r="AQ59" s="328">
        <v>-11.2</v>
      </c>
      <c r="AR59" s="329">
        <v>-32.299999999999997</v>
      </c>
    </row>
    <row r="60" spans="1:44" x14ac:dyDescent="0.15">
      <c r="A60" s="259"/>
      <c r="AK60" s="330"/>
      <c r="AL60" s="331" t="s">
        <v>518</v>
      </c>
      <c r="AM60" s="332">
        <v>2212663</v>
      </c>
      <c r="AN60" s="333">
        <v>86026</v>
      </c>
      <c r="AO60" s="334">
        <v>141.9</v>
      </c>
      <c r="AP60" s="335">
        <v>61382</v>
      </c>
      <c r="AQ60" s="336">
        <v>-4.5999999999999996</v>
      </c>
      <c r="AR60" s="337">
        <v>146.5</v>
      </c>
    </row>
    <row r="61" spans="1:44" x14ac:dyDescent="0.15">
      <c r="A61" s="259"/>
      <c r="AK61" s="315" t="s">
        <v>523</v>
      </c>
      <c r="AL61" s="338"/>
      <c r="AM61" s="324">
        <v>4019482</v>
      </c>
      <c r="AN61" s="325">
        <v>151920</v>
      </c>
      <c r="AO61" s="326">
        <v>125.9</v>
      </c>
      <c r="AP61" s="327">
        <v>110020</v>
      </c>
      <c r="AQ61" s="339">
        <v>5.6</v>
      </c>
      <c r="AR61" s="329">
        <v>120.3</v>
      </c>
    </row>
    <row r="62" spans="1:44" x14ac:dyDescent="0.15">
      <c r="A62" s="259"/>
      <c r="AK62" s="330"/>
      <c r="AL62" s="331" t="s">
        <v>518</v>
      </c>
      <c r="AM62" s="332">
        <v>1310485</v>
      </c>
      <c r="AN62" s="333">
        <v>49208</v>
      </c>
      <c r="AO62" s="334">
        <v>191.4</v>
      </c>
      <c r="AP62" s="335">
        <v>58724</v>
      </c>
      <c r="AQ62" s="336">
        <v>3.7</v>
      </c>
      <c r="AR62" s="337">
        <v>187.7</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MOdO6bmVXrIUgacXlYzkT9TEYzB6v3qVpgeRcK/Zpkn0dJ3EjY+dQJzKn0OvrOpPi+iyjVYZh4kt72RnAgCjGQ==" saltValue="NkrNATgTxrt4KiGNdREtV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1" zoomScale="80" zoomScaleNormal="80" zoomScaleSheetLayoutView="55" workbookViewId="0">
      <selection activeCell="BJ40" sqref="BJ40"/>
    </sheetView>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475</v>
      </c>
    </row>
    <row r="121" spans="125:125" ht="13.5" hidden="1" customHeight="1" x14ac:dyDescent="0.15">
      <c r="DU121" s="253"/>
    </row>
  </sheetData>
  <sheetProtection algorithmName="SHA-512" hashValue="yyqlwnCafJApqmMRX3EONfttltb90EEfAGoxhAL7sb9340TNNisjfLTD4/nrYCmo8cDVZHs5f69f8na1zHZP8w==" saltValue="RW/wIHhAuT3fo/IoW3Pco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67" zoomScale="85" zoomScaleNormal="85" zoomScaleSheetLayoutView="55" workbookViewId="0">
      <selection activeCell="BI69" sqref="BI69:BI86"/>
    </sheetView>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475</v>
      </c>
    </row>
  </sheetData>
  <sheetProtection algorithmName="SHA-512" hashValue="2kRkYodzZxaYtbh+B4uZ4QNP834oxp5vsLgjqRgj6YlLUmBD1hGn1WLps5PNnmVDO7rZfxpvCKVNCot9Ouir5A==" saltValue="zL/4ZJf3kd1FVjzy0kaCJ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26" t="s">
        <v>3</v>
      </c>
      <c r="D47" s="1126"/>
      <c r="E47" s="1127"/>
      <c r="F47" s="11">
        <v>36.35</v>
      </c>
      <c r="G47" s="12">
        <v>30.36</v>
      </c>
      <c r="H47" s="12">
        <v>30.71</v>
      </c>
      <c r="I47" s="12">
        <v>34.79</v>
      </c>
      <c r="J47" s="13">
        <v>28.4</v>
      </c>
    </row>
    <row r="48" spans="2:10" ht="57.75" customHeight="1" x14ac:dyDescent="0.15">
      <c r="B48" s="14"/>
      <c r="C48" s="1128" t="s">
        <v>4</v>
      </c>
      <c r="D48" s="1128"/>
      <c r="E48" s="1129"/>
      <c r="F48" s="15">
        <v>7.64</v>
      </c>
      <c r="G48" s="16">
        <v>3.16</v>
      </c>
      <c r="H48" s="16">
        <v>5.93</v>
      </c>
      <c r="I48" s="16">
        <v>9.36</v>
      </c>
      <c r="J48" s="17">
        <v>7.71</v>
      </c>
    </row>
    <row r="49" spans="2:10" ht="57.75" customHeight="1" thickBot="1" x14ac:dyDescent="0.2">
      <c r="B49" s="18"/>
      <c r="C49" s="1130" t="s">
        <v>5</v>
      </c>
      <c r="D49" s="1130"/>
      <c r="E49" s="1131"/>
      <c r="F49" s="19" t="s">
        <v>530</v>
      </c>
      <c r="G49" s="20" t="s">
        <v>531</v>
      </c>
      <c r="H49" s="20">
        <v>2.89</v>
      </c>
      <c r="I49" s="20">
        <v>3.24</v>
      </c>
      <c r="J49" s="21" t="s">
        <v>532</v>
      </c>
    </row>
    <row r="50" spans="2:10" x14ac:dyDescent="0.15"/>
  </sheetData>
  <sheetProtection algorithmName="SHA-512" hashValue="XYJ9MRzqBOTFdX2fClq38hC209PuPcmgfisVJH8mSYmhL/s2LxIbYcR5BEQ5T5KvuXWXz4Lvz1KxwtBltxgV3g==" saltValue="hnoJVrMhrYywYQ9pHDAP2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3"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36" t="s">
        <v>533</v>
      </c>
      <c r="D34" s="1136"/>
      <c r="E34" s="1137"/>
      <c r="F34" s="32" t="s">
        <v>534</v>
      </c>
      <c r="G34" s="33">
        <v>2.1800000000000002</v>
      </c>
      <c r="H34" s="33">
        <v>6.46</v>
      </c>
      <c r="I34" s="33" t="s">
        <v>535</v>
      </c>
      <c r="J34" s="34" t="s">
        <v>536</v>
      </c>
      <c r="K34" s="22"/>
      <c r="L34" s="22"/>
      <c r="M34" s="22"/>
      <c r="N34" s="22"/>
      <c r="O34" s="22"/>
      <c r="P34" s="22"/>
    </row>
    <row r="35" spans="1:16" ht="39" customHeight="1" x14ac:dyDescent="0.15">
      <c r="A35" s="22"/>
      <c r="B35" s="35"/>
      <c r="C35" s="1132" t="s">
        <v>537</v>
      </c>
      <c r="D35" s="1132"/>
      <c r="E35" s="1133"/>
      <c r="F35" s="36">
        <v>5.74</v>
      </c>
      <c r="G35" s="37">
        <v>6.25</v>
      </c>
      <c r="H35" s="37">
        <v>6.28</v>
      </c>
      <c r="I35" s="37">
        <v>7.45</v>
      </c>
      <c r="J35" s="38">
        <v>7.85</v>
      </c>
      <c r="K35" s="22"/>
      <c r="L35" s="22"/>
      <c r="M35" s="22"/>
      <c r="N35" s="22"/>
      <c r="O35" s="22"/>
      <c r="P35" s="22"/>
    </row>
    <row r="36" spans="1:16" ht="39" customHeight="1" x14ac:dyDescent="0.15">
      <c r="A36" s="22"/>
      <c r="B36" s="35"/>
      <c r="C36" s="1132" t="s">
        <v>538</v>
      </c>
      <c r="D36" s="1132"/>
      <c r="E36" s="1133"/>
      <c r="F36" s="36">
        <v>7.63</v>
      </c>
      <c r="G36" s="37">
        <v>3.16</v>
      </c>
      <c r="H36" s="37">
        <v>5.92</v>
      </c>
      <c r="I36" s="37">
        <v>9.36</v>
      </c>
      <c r="J36" s="38">
        <v>7.7</v>
      </c>
      <c r="K36" s="22"/>
      <c r="L36" s="22"/>
      <c r="M36" s="22"/>
      <c r="N36" s="22"/>
      <c r="O36" s="22"/>
      <c r="P36" s="22"/>
    </row>
    <row r="37" spans="1:16" ht="39" customHeight="1" x14ac:dyDescent="0.15">
      <c r="A37" s="22"/>
      <c r="B37" s="35"/>
      <c r="C37" s="1132" t="s">
        <v>539</v>
      </c>
      <c r="D37" s="1132"/>
      <c r="E37" s="1133"/>
      <c r="F37" s="36">
        <v>2.56</v>
      </c>
      <c r="G37" s="37">
        <v>2.3199999999999998</v>
      </c>
      <c r="H37" s="37">
        <v>2.64</v>
      </c>
      <c r="I37" s="37">
        <v>3.64</v>
      </c>
      <c r="J37" s="38">
        <v>2.0099999999999998</v>
      </c>
      <c r="K37" s="22"/>
      <c r="L37" s="22"/>
      <c r="M37" s="22"/>
      <c r="N37" s="22"/>
      <c r="O37" s="22"/>
      <c r="P37" s="22"/>
    </row>
    <row r="38" spans="1:16" ht="39" customHeight="1" x14ac:dyDescent="0.15">
      <c r="A38" s="22"/>
      <c r="B38" s="35"/>
      <c r="C38" s="1132" t="s">
        <v>540</v>
      </c>
      <c r="D38" s="1132"/>
      <c r="E38" s="1133"/>
      <c r="F38" s="36">
        <v>2.75</v>
      </c>
      <c r="G38" s="37">
        <v>2.5</v>
      </c>
      <c r="H38" s="37">
        <v>2.37</v>
      </c>
      <c r="I38" s="37">
        <v>1.06</v>
      </c>
      <c r="J38" s="38">
        <v>1.1299999999999999</v>
      </c>
      <c r="K38" s="22"/>
      <c r="L38" s="22"/>
      <c r="M38" s="22"/>
      <c r="N38" s="22"/>
      <c r="O38" s="22"/>
      <c r="P38" s="22"/>
    </row>
    <row r="39" spans="1:16" ht="39" customHeight="1" x14ac:dyDescent="0.15">
      <c r="A39" s="22"/>
      <c r="B39" s="35"/>
      <c r="C39" s="1132" t="s">
        <v>541</v>
      </c>
      <c r="D39" s="1132"/>
      <c r="E39" s="1133"/>
      <c r="F39" s="36">
        <v>0.15</v>
      </c>
      <c r="G39" s="37">
        <v>0.14000000000000001</v>
      </c>
      <c r="H39" s="37">
        <v>0.13</v>
      </c>
      <c r="I39" s="37">
        <v>0.16</v>
      </c>
      <c r="J39" s="38">
        <v>0.16</v>
      </c>
      <c r="K39" s="22"/>
      <c r="L39" s="22"/>
      <c r="M39" s="22"/>
      <c r="N39" s="22"/>
      <c r="O39" s="22"/>
      <c r="P39" s="22"/>
    </row>
    <row r="40" spans="1:16" ht="39" customHeight="1" x14ac:dyDescent="0.15">
      <c r="A40" s="22"/>
      <c r="B40" s="35"/>
      <c r="C40" s="1132" t="s">
        <v>542</v>
      </c>
      <c r="D40" s="1132"/>
      <c r="E40" s="1133"/>
      <c r="F40" s="36">
        <v>0</v>
      </c>
      <c r="G40" s="37">
        <v>0</v>
      </c>
      <c r="H40" s="37">
        <v>0</v>
      </c>
      <c r="I40" s="37">
        <v>0</v>
      </c>
      <c r="J40" s="38">
        <v>0.08</v>
      </c>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543</v>
      </c>
      <c r="D42" s="1132"/>
      <c r="E42" s="1133"/>
      <c r="F42" s="36" t="s">
        <v>486</v>
      </c>
      <c r="G42" s="37" t="s">
        <v>486</v>
      </c>
      <c r="H42" s="37" t="s">
        <v>486</v>
      </c>
      <c r="I42" s="37" t="s">
        <v>486</v>
      </c>
      <c r="J42" s="38" t="s">
        <v>486</v>
      </c>
      <c r="K42" s="22"/>
      <c r="L42" s="22"/>
      <c r="M42" s="22"/>
      <c r="N42" s="22"/>
      <c r="O42" s="22"/>
      <c r="P42" s="22"/>
    </row>
    <row r="43" spans="1:16" ht="39" customHeight="1" thickBot="1" x14ac:dyDescent="0.2">
      <c r="A43" s="22"/>
      <c r="B43" s="40"/>
      <c r="C43" s="1134" t="s">
        <v>544</v>
      </c>
      <c r="D43" s="1134"/>
      <c r="E43" s="1135"/>
      <c r="F43" s="41" t="s">
        <v>486</v>
      </c>
      <c r="G43" s="42" t="s">
        <v>486</v>
      </c>
      <c r="H43" s="42" t="s">
        <v>486</v>
      </c>
      <c r="I43" s="42" t="s">
        <v>486</v>
      </c>
      <c r="J43" s="43" t="s">
        <v>486</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gXCdQWWFTKD2nk0j8pW0E5J8fbnKaDfR6TLSMLz8NIYBA3U6a7fHB8IJZVh/2wBt6uai/ASzafL4IbyhTajvmg==" saltValue="4jqbnNaMOmymZPFgAUaYF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election activeCell="T56" sqref="T56"/>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525</v>
      </c>
      <c r="L44" s="54" t="s">
        <v>526</v>
      </c>
      <c r="M44" s="54" t="s">
        <v>527</v>
      </c>
      <c r="N44" s="54" t="s">
        <v>528</v>
      </c>
      <c r="O44" s="55" t="s">
        <v>529</v>
      </c>
      <c r="P44" s="46"/>
      <c r="Q44" s="46"/>
      <c r="R44" s="46"/>
      <c r="S44" s="46"/>
      <c r="T44" s="46"/>
      <c r="U44" s="46"/>
    </row>
    <row r="45" spans="1:21" ht="30.75" customHeight="1" x14ac:dyDescent="0.15">
      <c r="A45" s="46"/>
      <c r="B45" s="1138" t="s">
        <v>9</v>
      </c>
      <c r="C45" s="1139"/>
      <c r="D45" s="56"/>
      <c r="E45" s="1144" t="s">
        <v>10</v>
      </c>
      <c r="F45" s="1144"/>
      <c r="G45" s="1144"/>
      <c r="H45" s="1144"/>
      <c r="I45" s="1144"/>
      <c r="J45" s="1145"/>
      <c r="K45" s="57">
        <v>1154</v>
      </c>
      <c r="L45" s="58">
        <v>1104</v>
      </c>
      <c r="M45" s="58">
        <v>1134</v>
      </c>
      <c r="N45" s="58">
        <v>1088</v>
      </c>
      <c r="O45" s="59">
        <v>1033</v>
      </c>
      <c r="P45" s="46"/>
      <c r="Q45" s="46"/>
      <c r="R45" s="46"/>
      <c r="S45" s="46"/>
      <c r="T45" s="46"/>
      <c r="U45" s="46"/>
    </row>
    <row r="46" spans="1:21" ht="30.75" customHeight="1" x14ac:dyDescent="0.15">
      <c r="A46" s="46"/>
      <c r="B46" s="1140"/>
      <c r="C46" s="1141"/>
      <c r="D46" s="60"/>
      <c r="E46" s="1146" t="s">
        <v>11</v>
      </c>
      <c r="F46" s="1146"/>
      <c r="G46" s="1146"/>
      <c r="H46" s="1146"/>
      <c r="I46" s="1146"/>
      <c r="J46" s="1147"/>
      <c r="K46" s="61" t="s">
        <v>486</v>
      </c>
      <c r="L46" s="62" t="s">
        <v>486</v>
      </c>
      <c r="M46" s="62" t="s">
        <v>486</v>
      </c>
      <c r="N46" s="62" t="s">
        <v>486</v>
      </c>
      <c r="O46" s="63" t="s">
        <v>486</v>
      </c>
      <c r="P46" s="46"/>
      <c r="Q46" s="46"/>
      <c r="R46" s="46"/>
      <c r="S46" s="46"/>
      <c r="T46" s="46"/>
      <c r="U46" s="46"/>
    </row>
    <row r="47" spans="1:21" ht="30.75" customHeight="1" x14ac:dyDescent="0.15">
      <c r="A47" s="46"/>
      <c r="B47" s="1140"/>
      <c r="C47" s="1141"/>
      <c r="D47" s="60"/>
      <c r="E47" s="1146" t="s">
        <v>12</v>
      </c>
      <c r="F47" s="1146"/>
      <c r="G47" s="1146"/>
      <c r="H47" s="1146"/>
      <c r="I47" s="1146"/>
      <c r="J47" s="1147"/>
      <c r="K47" s="61" t="s">
        <v>486</v>
      </c>
      <c r="L47" s="62" t="s">
        <v>486</v>
      </c>
      <c r="M47" s="62" t="s">
        <v>486</v>
      </c>
      <c r="N47" s="62" t="s">
        <v>486</v>
      </c>
      <c r="O47" s="63" t="s">
        <v>486</v>
      </c>
      <c r="P47" s="46"/>
      <c r="Q47" s="46"/>
      <c r="R47" s="46"/>
      <c r="S47" s="46"/>
      <c r="T47" s="46"/>
      <c r="U47" s="46"/>
    </row>
    <row r="48" spans="1:21" ht="30.75" customHeight="1" x14ac:dyDescent="0.15">
      <c r="A48" s="46"/>
      <c r="B48" s="1140"/>
      <c r="C48" s="1141"/>
      <c r="D48" s="60"/>
      <c r="E48" s="1146" t="s">
        <v>13</v>
      </c>
      <c r="F48" s="1146"/>
      <c r="G48" s="1146"/>
      <c r="H48" s="1146"/>
      <c r="I48" s="1146"/>
      <c r="J48" s="1147"/>
      <c r="K48" s="61">
        <v>181</v>
      </c>
      <c r="L48" s="62">
        <v>188</v>
      </c>
      <c r="M48" s="62">
        <v>199</v>
      </c>
      <c r="N48" s="62">
        <v>180</v>
      </c>
      <c r="O48" s="63">
        <v>298</v>
      </c>
      <c r="P48" s="46"/>
      <c r="Q48" s="46"/>
      <c r="R48" s="46"/>
      <c r="S48" s="46"/>
      <c r="T48" s="46"/>
      <c r="U48" s="46"/>
    </row>
    <row r="49" spans="1:21" ht="30.75" customHeight="1" x14ac:dyDescent="0.15">
      <c r="A49" s="46"/>
      <c r="B49" s="1140"/>
      <c r="C49" s="1141"/>
      <c r="D49" s="60"/>
      <c r="E49" s="1146" t="s">
        <v>14</v>
      </c>
      <c r="F49" s="1146"/>
      <c r="G49" s="1146"/>
      <c r="H49" s="1146"/>
      <c r="I49" s="1146"/>
      <c r="J49" s="1147"/>
      <c r="K49" s="61">
        <v>1</v>
      </c>
      <c r="L49" s="62">
        <v>1</v>
      </c>
      <c r="M49" s="62">
        <v>1</v>
      </c>
      <c r="N49" s="62">
        <v>2</v>
      </c>
      <c r="O49" s="63">
        <v>23</v>
      </c>
      <c r="P49" s="46"/>
      <c r="Q49" s="46"/>
      <c r="R49" s="46"/>
      <c r="S49" s="46"/>
      <c r="T49" s="46"/>
      <c r="U49" s="46"/>
    </row>
    <row r="50" spans="1:21" ht="30.75" customHeight="1" x14ac:dyDescent="0.15">
      <c r="A50" s="46"/>
      <c r="B50" s="1140"/>
      <c r="C50" s="1141"/>
      <c r="D50" s="60"/>
      <c r="E50" s="1146" t="s">
        <v>15</v>
      </c>
      <c r="F50" s="1146"/>
      <c r="G50" s="1146"/>
      <c r="H50" s="1146"/>
      <c r="I50" s="1146"/>
      <c r="J50" s="1147"/>
      <c r="K50" s="61" t="s">
        <v>486</v>
      </c>
      <c r="L50" s="62" t="s">
        <v>486</v>
      </c>
      <c r="M50" s="62" t="s">
        <v>486</v>
      </c>
      <c r="N50" s="62" t="s">
        <v>486</v>
      </c>
      <c r="O50" s="63" t="s">
        <v>486</v>
      </c>
      <c r="P50" s="46"/>
      <c r="Q50" s="46"/>
      <c r="R50" s="46"/>
      <c r="S50" s="46"/>
      <c r="T50" s="46"/>
      <c r="U50" s="46"/>
    </row>
    <row r="51" spans="1:21" ht="30.75" customHeight="1" x14ac:dyDescent="0.15">
      <c r="A51" s="46"/>
      <c r="B51" s="1142"/>
      <c r="C51" s="1143"/>
      <c r="D51" s="64"/>
      <c r="E51" s="1146" t="s">
        <v>16</v>
      </c>
      <c r="F51" s="1146"/>
      <c r="G51" s="1146"/>
      <c r="H51" s="1146"/>
      <c r="I51" s="1146"/>
      <c r="J51" s="1147"/>
      <c r="K51" s="61" t="s">
        <v>486</v>
      </c>
      <c r="L51" s="62" t="s">
        <v>486</v>
      </c>
      <c r="M51" s="62" t="s">
        <v>486</v>
      </c>
      <c r="N51" s="62" t="s">
        <v>486</v>
      </c>
      <c r="O51" s="63" t="s">
        <v>486</v>
      </c>
      <c r="P51" s="46"/>
      <c r="Q51" s="46"/>
      <c r="R51" s="46"/>
      <c r="S51" s="46"/>
      <c r="T51" s="46"/>
      <c r="U51" s="46"/>
    </row>
    <row r="52" spans="1:21" ht="30.75" customHeight="1" x14ac:dyDescent="0.15">
      <c r="A52" s="46"/>
      <c r="B52" s="1148" t="s">
        <v>17</v>
      </c>
      <c r="C52" s="1149"/>
      <c r="D52" s="64"/>
      <c r="E52" s="1146" t="s">
        <v>18</v>
      </c>
      <c r="F52" s="1146"/>
      <c r="G52" s="1146"/>
      <c r="H52" s="1146"/>
      <c r="I52" s="1146"/>
      <c r="J52" s="1147"/>
      <c r="K52" s="61">
        <v>856</v>
      </c>
      <c r="L52" s="62">
        <v>827</v>
      </c>
      <c r="M52" s="62">
        <v>811</v>
      </c>
      <c r="N52" s="62">
        <v>790</v>
      </c>
      <c r="O52" s="63">
        <v>741</v>
      </c>
      <c r="P52" s="46"/>
      <c r="Q52" s="46"/>
      <c r="R52" s="46"/>
      <c r="S52" s="46"/>
      <c r="T52" s="46"/>
      <c r="U52" s="46"/>
    </row>
    <row r="53" spans="1:21" ht="30.75" customHeight="1" thickBot="1" x14ac:dyDescent="0.2">
      <c r="A53" s="46"/>
      <c r="B53" s="1150" t="s">
        <v>19</v>
      </c>
      <c r="C53" s="1151"/>
      <c r="D53" s="65"/>
      <c r="E53" s="1152" t="s">
        <v>20</v>
      </c>
      <c r="F53" s="1152"/>
      <c r="G53" s="1152"/>
      <c r="H53" s="1152"/>
      <c r="I53" s="1152"/>
      <c r="J53" s="1153"/>
      <c r="K53" s="66">
        <v>480</v>
      </c>
      <c r="L53" s="67">
        <v>466</v>
      </c>
      <c r="M53" s="67">
        <v>523</v>
      </c>
      <c r="N53" s="67">
        <v>480</v>
      </c>
      <c r="O53" s="68">
        <v>613</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545</v>
      </c>
      <c r="L57" s="79" t="s">
        <v>546</v>
      </c>
      <c r="M57" s="79" t="s">
        <v>547</v>
      </c>
      <c r="N57" s="79" t="s">
        <v>548</v>
      </c>
      <c r="O57" s="80" t="s">
        <v>549</v>
      </c>
      <c r="P57" s="46"/>
      <c r="Q57" s="46"/>
      <c r="R57" s="46"/>
      <c r="S57" s="46"/>
      <c r="T57" s="46"/>
      <c r="U57" s="46"/>
    </row>
    <row r="58" spans="1:21" ht="31.5" customHeight="1" x14ac:dyDescent="0.15">
      <c r="B58" s="1154" t="s">
        <v>24</v>
      </c>
      <c r="C58" s="1155"/>
      <c r="D58" s="1160" t="s">
        <v>25</v>
      </c>
      <c r="E58" s="1161"/>
      <c r="F58" s="1161"/>
      <c r="G58" s="1161"/>
      <c r="H58" s="1161"/>
      <c r="I58" s="1161"/>
      <c r="J58" s="1162"/>
      <c r="K58" s="81"/>
      <c r="L58" s="82"/>
      <c r="M58" s="82"/>
      <c r="N58" s="82"/>
      <c r="O58" s="83"/>
    </row>
    <row r="59" spans="1:21" ht="31.5" customHeight="1" x14ac:dyDescent="0.15">
      <c r="B59" s="1156"/>
      <c r="C59" s="1157"/>
      <c r="D59" s="1163" t="s">
        <v>26</v>
      </c>
      <c r="E59" s="1164"/>
      <c r="F59" s="1164"/>
      <c r="G59" s="1164"/>
      <c r="H59" s="1164"/>
      <c r="I59" s="1164"/>
      <c r="J59" s="1165"/>
      <c r="K59" s="84"/>
      <c r="L59" s="85"/>
      <c r="M59" s="85"/>
      <c r="N59" s="85"/>
      <c r="O59" s="86"/>
    </row>
    <row r="60" spans="1:21" ht="31.5" customHeight="1" thickBot="1" x14ac:dyDescent="0.2">
      <c r="B60" s="1158"/>
      <c r="C60" s="1159"/>
      <c r="D60" s="1166" t="s">
        <v>27</v>
      </c>
      <c r="E60" s="1167"/>
      <c r="F60" s="1167"/>
      <c r="G60" s="1167"/>
      <c r="H60" s="1167"/>
      <c r="I60" s="1167"/>
      <c r="J60" s="1168"/>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W0ptmvCqxCRer0+QSDN7gnwxJdme1YEWPvdhvU9LuX78vR/uBjYC99hCHasEC1C3fQOMBoA94gUqlbxrLdEU4g==" saltValue="y/4l/L81CkwWwX9Z6rgM/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55" zoomScaleNormal="55" zoomScaleSheetLayoutView="100" workbookViewId="0">
      <selection activeCell="M43" sqref="B1:M55"/>
    </sheetView>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525</v>
      </c>
      <c r="J40" s="101" t="s">
        <v>526</v>
      </c>
      <c r="K40" s="101" t="s">
        <v>527</v>
      </c>
      <c r="L40" s="101" t="s">
        <v>528</v>
      </c>
      <c r="M40" s="102" t="s">
        <v>529</v>
      </c>
    </row>
    <row r="41" spans="2:13" ht="27.75" customHeight="1" x14ac:dyDescent="0.15">
      <c r="B41" s="1169" t="s">
        <v>30</v>
      </c>
      <c r="C41" s="1170"/>
      <c r="D41" s="103"/>
      <c r="E41" s="1175" t="s">
        <v>31</v>
      </c>
      <c r="F41" s="1175"/>
      <c r="G41" s="1175"/>
      <c r="H41" s="1176"/>
      <c r="I41" s="342">
        <v>10136</v>
      </c>
      <c r="J41" s="343">
        <v>9934</v>
      </c>
      <c r="K41" s="343">
        <v>10518</v>
      </c>
      <c r="L41" s="343">
        <v>13462</v>
      </c>
      <c r="M41" s="344">
        <v>13872</v>
      </c>
    </row>
    <row r="42" spans="2:13" ht="27.75" customHeight="1" x14ac:dyDescent="0.15">
      <c r="B42" s="1171"/>
      <c r="C42" s="1172"/>
      <c r="D42" s="104"/>
      <c r="E42" s="1177" t="s">
        <v>32</v>
      </c>
      <c r="F42" s="1177"/>
      <c r="G42" s="1177"/>
      <c r="H42" s="1178"/>
      <c r="I42" s="345" t="s">
        <v>486</v>
      </c>
      <c r="J42" s="346" t="s">
        <v>486</v>
      </c>
      <c r="K42" s="346" t="s">
        <v>486</v>
      </c>
      <c r="L42" s="346" t="s">
        <v>486</v>
      </c>
      <c r="M42" s="347" t="s">
        <v>486</v>
      </c>
    </row>
    <row r="43" spans="2:13" ht="27.75" customHeight="1" x14ac:dyDescent="0.15">
      <c r="B43" s="1171"/>
      <c r="C43" s="1172"/>
      <c r="D43" s="104"/>
      <c r="E43" s="1177" t="s">
        <v>33</v>
      </c>
      <c r="F43" s="1177"/>
      <c r="G43" s="1177"/>
      <c r="H43" s="1178"/>
      <c r="I43" s="345">
        <v>1004</v>
      </c>
      <c r="J43" s="346">
        <v>848</v>
      </c>
      <c r="K43" s="346">
        <v>694</v>
      </c>
      <c r="L43" s="346">
        <v>978</v>
      </c>
      <c r="M43" s="347">
        <v>843</v>
      </c>
    </row>
    <row r="44" spans="2:13" ht="27.75" customHeight="1" x14ac:dyDescent="0.15">
      <c r="B44" s="1171"/>
      <c r="C44" s="1172"/>
      <c r="D44" s="104"/>
      <c r="E44" s="1177" t="s">
        <v>34</v>
      </c>
      <c r="F44" s="1177"/>
      <c r="G44" s="1177"/>
      <c r="H44" s="1178"/>
      <c r="I44" s="345">
        <v>60</v>
      </c>
      <c r="J44" s="346">
        <v>392</v>
      </c>
      <c r="K44" s="346">
        <v>631</v>
      </c>
      <c r="L44" s="346">
        <v>1025</v>
      </c>
      <c r="M44" s="347">
        <v>1298</v>
      </c>
    </row>
    <row r="45" spans="2:13" ht="27.75" customHeight="1" x14ac:dyDescent="0.15">
      <c r="B45" s="1171"/>
      <c r="C45" s="1172"/>
      <c r="D45" s="104"/>
      <c r="E45" s="1177" t="s">
        <v>35</v>
      </c>
      <c r="F45" s="1177"/>
      <c r="G45" s="1177"/>
      <c r="H45" s="1178"/>
      <c r="I45" s="345">
        <v>2203</v>
      </c>
      <c r="J45" s="346">
        <v>2132</v>
      </c>
      <c r="K45" s="346">
        <v>2088</v>
      </c>
      <c r="L45" s="346">
        <v>2026</v>
      </c>
      <c r="M45" s="347">
        <v>2082</v>
      </c>
    </row>
    <row r="46" spans="2:13" ht="27.75" customHeight="1" x14ac:dyDescent="0.15">
      <c r="B46" s="1171"/>
      <c r="C46" s="1172"/>
      <c r="D46" s="105"/>
      <c r="E46" s="1177" t="s">
        <v>36</v>
      </c>
      <c r="F46" s="1177"/>
      <c r="G46" s="1177"/>
      <c r="H46" s="1178"/>
      <c r="I46" s="345" t="s">
        <v>486</v>
      </c>
      <c r="J46" s="346" t="s">
        <v>486</v>
      </c>
      <c r="K46" s="346" t="s">
        <v>486</v>
      </c>
      <c r="L46" s="346" t="s">
        <v>486</v>
      </c>
      <c r="M46" s="347" t="s">
        <v>486</v>
      </c>
    </row>
    <row r="47" spans="2:13" ht="27.75" customHeight="1" x14ac:dyDescent="0.15">
      <c r="B47" s="1171"/>
      <c r="C47" s="1172"/>
      <c r="D47" s="106"/>
      <c r="E47" s="1179" t="s">
        <v>37</v>
      </c>
      <c r="F47" s="1180"/>
      <c r="G47" s="1180"/>
      <c r="H47" s="1181"/>
      <c r="I47" s="345" t="s">
        <v>486</v>
      </c>
      <c r="J47" s="346" t="s">
        <v>486</v>
      </c>
      <c r="K47" s="346" t="s">
        <v>486</v>
      </c>
      <c r="L47" s="346" t="s">
        <v>486</v>
      </c>
      <c r="M47" s="347" t="s">
        <v>486</v>
      </c>
    </row>
    <row r="48" spans="2:13" ht="27.75" customHeight="1" x14ac:dyDescent="0.15">
      <c r="B48" s="1171"/>
      <c r="C48" s="1172"/>
      <c r="D48" s="104"/>
      <c r="E48" s="1177" t="s">
        <v>38</v>
      </c>
      <c r="F48" s="1177"/>
      <c r="G48" s="1177"/>
      <c r="H48" s="1178"/>
      <c r="I48" s="345" t="s">
        <v>486</v>
      </c>
      <c r="J48" s="346" t="s">
        <v>486</v>
      </c>
      <c r="K48" s="346" t="s">
        <v>486</v>
      </c>
      <c r="L48" s="346" t="s">
        <v>486</v>
      </c>
      <c r="M48" s="347" t="s">
        <v>486</v>
      </c>
    </row>
    <row r="49" spans="2:13" ht="27.75" customHeight="1" x14ac:dyDescent="0.15">
      <c r="B49" s="1173"/>
      <c r="C49" s="1174"/>
      <c r="D49" s="104"/>
      <c r="E49" s="1177" t="s">
        <v>39</v>
      </c>
      <c r="F49" s="1177"/>
      <c r="G49" s="1177"/>
      <c r="H49" s="1178"/>
      <c r="I49" s="345" t="s">
        <v>486</v>
      </c>
      <c r="J49" s="346" t="s">
        <v>486</v>
      </c>
      <c r="K49" s="346" t="s">
        <v>486</v>
      </c>
      <c r="L49" s="346" t="s">
        <v>486</v>
      </c>
      <c r="M49" s="347" t="s">
        <v>486</v>
      </c>
    </row>
    <row r="50" spans="2:13" ht="27.75" customHeight="1" x14ac:dyDescent="0.15">
      <c r="B50" s="1182" t="s">
        <v>40</v>
      </c>
      <c r="C50" s="1183"/>
      <c r="D50" s="107"/>
      <c r="E50" s="1177" t="s">
        <v>41</v>
      </c>
      <c r="F50" s="1177"/>
      <c r="G50" s="1177"/>
      <c r="H50" s="1178"/>
      <c r="I50" s="345">
        <v>7463</v>
      </c>
      <c r="J50" s="346">
        <v>8794</v>
      </c>
      <c r="K50" s="346">
        <v>10426</v>
      </c>
      <c r="L50" s="346">
        <v>11313</v>
      </c>
      <c r="M50" s="347">
        <v>9901</v>
      </c>
    </row>
    <row r="51" spans="2:13" ht="27.75" customHeight="1" x14ac:dyDescent="0.15">
      <c r="B51" s="1171"/>
      <c r="C51" s="1172"/>
      <c r="D51" s="104"/>
      <c r="E51" s="1177" t="s">
        <v>42</v>
      </c>
      <c r="F51" s="1177"/>
      <c r="G51" s="1177"/>
      <c r="H51" s="1178"/>
      <c r="I51" s="345" t="s">
        <v>486</v>
      </c>
      <c r="J51" s="346" t="s">
        <v>486</v>
      </c>
      <c r="K51" s="346" t="s">
        <v>486</v>
      </c>
      <c r="L51" s="346" t="s">
        <v>486</v>
      </c>
      <c r="M51" s="347" t="s">
        <v>486</v>
      </c>
    </row>
    <row r="52" spans="2:13" ht="27.75" customHeight="1" x14ac:dyDescent="0.15">
      <c r="B52" s="1173"/>
      <c r="C52" s="1174"/>
      <c r="D52" s="104"/>
      <c r="E52" s="1177" t="s">
        <v>43</v>
      </c>
      <c r="F52" s="1177"/>
      <c r="G52" s="1177"/>
      <c r="H52" s="1178"/>
      <c r="I52" s="345">
        <v>8756</v>
      </c>
      <c r="J52" s="346">
        <v>8817</v>
      </c>
      <c r="K52" s="346">
        <v>9479</v>
      </c>
      <c r="L52" s="346">
        <v>9963</v>
      </c>
      <c r="M52" s="347">
        <v>9957</v>
      </c>
    </row>
    <row r="53" spans="2:13" ht="27.75" customHeight="1" thickBot="1" x14ac:dyDescent="0.2">
      <c r="B53" s="1184" t="s">
        <v>19</v>
      </c>
      <c r="C53" s="1185"/>
      <c r="D53" s="108"/>
      <c r="E53" s="1186" t="s">
        <v>44</v>
      </c>
      <c r="F53" s="1186"/>
      <c r="G53" s="1186"/>
      <c r="H53" s="1187"/>
      <c r="I53" s="348">
        <v>-2817</v>
      </c>
      <c r="J53" s="349">
        <v>-4305</v>
      </c>
      <c r="K53" s="349">
        <v>-5976</v>
      </c>
      <c r="L53" s="349">
        <v>-3786</v>
      </c>
      <c r="M53" s="350">
        <v>-1762</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qy60cO40H3tywQM3rOKigszu/YWkt2NzmXTgJ54qiOYmkrQJHwndhnvSKLIImFIbciemuNI8SjCxrMzPsXsgYw==" saltValue="yUhxMApTdnoKBMLxtzxf0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30" zoomScale="70" zoomScaleNormal="70" zoomScaleSheetLayoutView="100" workbookViewId="0">
      <selection activeCell="A56" sqref="A56"/>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527</v>
      </c>
      <c r="G54" s="117" t="s">
        <v>528</v>
      </c>
      <c r="H54" s="118" t="s">
        <v>529</v>
      </c>
    </row>
    <row r="55" spans="2:8" ht="52.5" customHeight="1" x14ac:dyDescent="0.15">
      <c r="B55" s="119"/>
      <c r="C55" s="1196" t="s">
        <v>46</v>
      </c>
      <c r="D55" s="1196"/>
      <c r="E55" s="1197"/>
      <c r="F55" s="120">
        <v>2368</v>
      </c>
      <c r="G55" s="120">
        <v>2597</v>
      </c>
      <c r="H55" s="121">
        <v>2147</v>
      </c>
    </row>
    <row r="56" spans="2:8" ht="52.5" customHeight="1" x14ac:dyDescent="0.15">
      <c r="B56" s="122"/>
      <c r="C56" s="1198" t="s">
        <v>47</v>
      </c>
      <c r="D56" s="1198"/>
      <c r="E56" s="1199"/>
      <c r="F56" s="123">
        <v>1430</v>
      </c>
      <c r="G56" s="123">
        <v>1533</v>
      </c>
      <c r="H56" s="124">
        <v>1670</v>
      </c>
    </row>
    <row r="57" spans="2:8" ht="53.25" customHeight="1" x14ac:dyDescent="0.15">
      <c r="B57" s="122"/>
      <c r="C57" s="1200" t="s">
        <v>48</v>
      </c>
      <c r="D57" s="1200"/>
      <c r="E57" s="1201"/>
      <c r="F57" s="125">
        <v>5634</v>
      </c>
      <c r="G57" s="125">
        <v>6225</v>
      </c>
      <c r="H57" s="126">
        <v>5123</v>
      </c>
    </row>
    <row r="58" spans="2:8" ht="45.75" customHeight="1" x14ac:dyDescent="0.15">
      <c r="B58" s="127"/>
      <c r="C58" s="1188" t="s">
        <v>558</v>
      </c>
      <c r="D58" s="1189"/>
      <c r="E58" s="1190"/>
      <c r="F58" s="128">
        <v>4004</v>
      </c>
      <c r="G58" s="128">
        <v>4331</v>
      </c>
      <c r="H58" s="129">
        <v>3372</v>
      </c>
    </row>
    <row r="59" spans="2:8" ht="45.75" customHeight="1" x14ac:dyDescent="0.15">
      <c r="B59" s="127"/>
      <c r="C59" s="1188" t="s">
        <v>559</v>
      </c>
      <c r="D59" s="1189"/>
      <c r="E59" s="1190"/>
      <c r="F59" s="128">
        <v>1364</v>
      </c>
      <c r="G59" s="128">
        <v>1629</v>
      </c>
      <c r="H59" s="129">
        <v>1492</v>
      </c>
    </row>
    <row r="60" spans="2:8" ht="45.75" customHeight="1" x14ac:dyDescent="0.15">
      <c r="B60" s="127"/>
      <c r="C60" s="1188" t="s">
        <v>560</v>
      </c>
      <c r="D60" s="1189"/>
      <c r="E60" s="1190"/>
      <c r="F60" s="128">
        <v>166</v>
      </c>
      <c r="G60" s="128">
        <v>166</v>
      </c>
      <c r="H60" s="129">
        <v>166</v>
      </c>
    </row>
    <row r="61" spans="2:8" ht="45.75" customHeight="1" x14ac:dyDescent="0.15">
      <c r="B61" s="127"/>
      <c r="C61" s="1188" t="s">
        <v>561</v>
      </c>
      <c r="D61" s="1189"/>
      <c r="E61" s="1190"/>
      <c r="F61" s="128">
        <v>58</v>
      </c>
      <c r="G61" s="128">
        <v>55</v>
      </c>
      <c r="H61" s="129">
        <v>52</v>
      </c>
    </row>
    <row r="62" spans="2:8" ht="45.75" customHeight="1" thickBot="1" x14ac:dyDescent="0.2">
      <c r="B62" s="130"/>
      <c r="C62" s="1191" t="s">
        <v>562</v>
      </c>
      <c r="D62" s="1192"/>
      <c r="E62" s="1193"/>
      <c r="F62" s="131">
        <v>12</v>
      </c>
      <c r="G62" s="131">
        <v>10</v>
      </c>
      <c r="H62" s="132">
        <v>10</v>
      </c>
    </row>
    <row r="63" spans="2:8" ht="52.5" customHeight="1" thickBot="1" x14ac:dyDescent="0.2">
      <c r="B63" s="133"/>
      <c r="C63" s="1194" t="s">
        <v>49</v>
      </c>
      <c r="D63" s="1194"/>
      <c r="E63" s="1195"/>
      <c r="F63" s="134">
        <v>9432</v>
      </c>
      <c r="G63" s="134">
        <v>10355</v>
      </c>
      <c r="H63" s="135">
        <v>8941</v>
      </c>
    </row>
    <row r="64" spans="2:8" x14ac:dyDescent="0.15"/>
  </sheetData>
  <sheetProtection algorithmName="SHA-512" hashValue="PCvkAP20T7dMQdvXbowisvopJurzo6FhQFrOy4itq6mqYW6gq0vsqGU4oahRKt50tXS1Arq0TQBxyXr/goR1fw==" saltValue="Ekc8VIFiZ52pwdVIJlcj7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524</v>
      </c>
      <c r="G2" s="149"/>
      <c r="H2" s="150"/>
    </row>
    <row r="3" spans="1:8" x14ac:dyDescent="0.15">
      <c r="A3" s="146" t="s">
        <v>517</v>
      </c>
      <c r="B3" s="151"/>
      <c r="C3" s="152"/>
      <c r="D3" s="153">
        <v>89046</v>
      </c>
      <c r="E3" s="154"/>
      <c r="F3" s="155">
        <v>132981</v>
      </c>
      <c r="G3" s="156"/>
      <c r="H3" s="157"/>
    </row>
    <row r="4" spans="1:8" x14ac:dyDescent="0.15">
      <c r="A4" s="158"/>
      <c r="B4" s="159"/>
      <c r="C4" s="160"/>
      <c r="D4" s="161">
        <v>70694</v>
      </c>
      <c r="E4" s="162"/>
      <c r="F4" s="163">
        <v>56973</v>
      </c>
      <c r="G4" s="164"/>
      <c r="H4" s="165"/>
    </row>
    <row r="5" spans="1:8" x14ac:dyDescent="0.15">
      <c r="A5" s="146" t="s">
        <v>519</v>
      </c>
      <c r="B5" s="151"/>
      <c r="C5" s="152"/>
      <c r="D5" s="153">
        <v>52030</v>
      </c>
      <c r="E5" s="154"/>
      <c r="F5" s="155">
        <v>128523</v>
      </c>
      <c r="G5" s="156"/>
      <c r="H5" s="157"/>
    </row>
    <row r="6" spans="1:8" x14ac:dyDescent="0.15">
      <c r="A6" s="158"/>
      <c r="B6" s="159"/>
      <c r="C6" s="160"/>
      <c r="D6" s="161">
        <v>20271</v>
      </c>
      <c r="E6" s="162"/>
      <c r="F6" s="163">
        <v>56792</v>
      </c>
      <c r="G6" s="164"/>
      <c r="H6" s="165"/>
    </row>
    <row r="7" spans="1:8" x14ac:dyDescent="0.15">
      <c r="A7" s="146" t="s">
        <v>520</v>
      </c>
      <c r="B7" s="151"/>
      <c r="C7" s="152"/>
      <c r="D7" s="153">
        <v>157248</v>
      </c>
      <c r="E7" s="154"/>
      <c r="F7" s="155">
        <v>92919</v>
      </c>
      <c r="G7" s="156"/>
      <c r="H7" s="157"/>
    </row>
    <row r="8" spans="1:8" x14ac:dyDescent="0.15">
      <c r="A8" s="158"/>
      <c r="B8" s="159"/>
      <c r="C8" s="160"/>
      <c r="D8" s="161">
        <v>33494</v>
      </c>
      <c r="E8" s="162"/>
      <c r="F8" s="163">
        <v>54128</v>
      </c>
      <c r="G8" s="164"/>
      <c r="H8" s="165"/>
    </row>
    <row r="9" spans="1:8" x14ac:dyDescent="0.15">
      <c r="A9" s="146" t="s">
        <v>521</v>
      </c>
      <c r="B9" s="151"/>
      <c r="C9" s="152"/>
      <c r="D9" s="153">
        <v>294805</v>
      </c>
      <c r="E9" s="154"/>
      <c r="F9" s="155">
        <v>103663</v>
      </c>
      <c r="G9" s="156"/>
      <c r="H9" s="157"/>
    </row>
    <row r="10" spans="1:8" x14ac:dyDescent="0.15">
      <c r="A10" s="158"/>
      <c r="B10" s="159"/>
      <c r="C10" s="160"/>
      <c r="D10" s="161">
        <v>35556</v>
      </c>
      <c r="E10" s="162"/>
      <c r="F10" s="163">
        <v>64346</v>
      </c>
      <c r="G10" s="164"/>
      <c r="H10" s="165"/>
    </row>
    <row r="11" spans="1:8" x14ac:dyDescent="0.15">
      <c r="A11" s="146" t="s">
        <v>522</v>
      </c>
      <c r="B11" s="151"/>
      <c r="C11" s="152"/>
      <c r="D11" s="153">
        <v>166469</v>
      </c>
      <c r="E11" s="154"/>
      <c r="F11" s="155">
        <v>92012</v>
      </c>
      <c r="G11" s="156"/>
      <c r="H11" s="157"/>
    </row>
    <row r="12" spans="1:8" x14ac:dyDescent="0.15">
      <c r="A12" s="158"/>
      <c r="B12" s="159"/>
      <c r="C12" s="166"/>
      <c r="D12" s="161">
        <v>86026</v>
      </c>
      <c r="E12" s="162"/>
      <c r="F12" s="163">
        <v>61382</v>
      </c>
      <c r="G12" s="164"/>
      <c r="H12" s="165"/>
    </row>
    <row r="13" spans="1:8" x14ac:dyDescent="0.15">
      <c r="A13" s="146"/>
      <c r="B13" s="151"/>
      <c r="C13" s="152"/>
      <c r="D13" s="153">
        <v>151920</v>
      </c>
      <c r="E13" s="154"/>
      <c r="F13" s="155">
        <v>110020</v>
      </c>
      <c r="G13" s="167"/>
      <c r="H13" s="157"/>
    </row>
    <row r="14" spans="1:8" x14ac:dyDescent="0.15">
      <c r="A14" s="158"/>
      <c r="B14" s="159"/>
      <c r="C14" s="160"/>
      <c r="D14" s="161">
        <v>49208</v>
      </c>
      <c r="E14" s="162"/>
      <c r="F14" s="163">
        <v>58724</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7.64</v>
      </c>
      <c r="C19" s="168">
        <f>ROUND(VALUE(SUBSTITUTE(実質収支比率等に係る経年分析!G$48,"▲","-")),2)</f>
        <v>3.16</v>
      </c>
      <c r="D19" s="168">
        <f>ROUND(VALUE(SUBSTITUTE(実質収支比率等に係る経年分析!H$48,"▲","-")),2)</f>
        <v>5.93</v>
      </c>
      <c r="E19" s="168">
        <f>ROUND(VALUE(SUBSTITUTE(実質収支比率等に係る経年分析!I$48,"▲","-")),2)</f>
        <v>9.36</v>
      </c>
      <c r="F19" s="168">
        <f>ROUND(VALUE(SUBSTITUTE(実質収支比率等に係る経年分析!J$48,"▲","-")),2)</f>
        <v>7.71</v>
      </c>
    </row>
    <row r="20" spans="1:11" x14ac:dyDescent="0.15">
      <c r="A20" s="168" t="s">
        <v>53</v>
      </c>
      <c r="B20" s="168">
        <f>ROUND(VALUE(SUBSTITUTE(実質収支比率等に係る経年分析!F$47,"▲","-")),2)</f>
        <v>36.35</v>
      </c>
      <c r="C20" s="168">
        <f>ROUND(VALUE(SUBSTITUTE(実質収支比率等に係る経年分析!G$47,"▲","-")),2)</f>
        <v>30.36</v>
      </c>
      <c r="D20" s="168">
        <f>ROUND(VALUE(SUBSTITUTE(実質収支比率等に係る経年分析!H$47,"▲","-")),2)</f>
        <v>30.71</v>
      </c>
      <c r="E20" s="168">
        <f>ROUND(VALUE(SUBSTITUTE(実質収支比率等に係る経年分析!I$47,"▲","-")),2)</f>
        <v>34.79</v>
      </c>
      <c r="F20" s="168">
        <f>ROUND(VALUE(SUBSTITUTE(実質収支比率等に係る経年分析!J$47,"▲","-")),2)</f>
        <v>28.4</v>
      </c>
    </row>
    <row r="21" spans="1:11" x14ac:dyDescent="0.15">
      <c r="A21" s="168" t="s">
        <v>54</v>
      </c>
      <c r="B21" s="168">
        <f>IF(ISNUMBER(VALUE(SUBSTITUTE(実質収支比率等に係る経年分析!F$49,"▲","-"))),ROUND(VALUE(SUBSTITUTE(実質収支比率等に係る経年分析!F$49,"▲","-")),2),NA())</f>
        <v>-6.26</v>
      </c>
      <c r="C21" s="168">
        <f>IF(ISNUMBER(VALUE(SUBSTITUTE(実質収支比率等に係る経年分析!G$49,"▲","-"))),ROUND(VALUE(SUBSTITUTE(実質収支比率等に係る経年分析!G$49,"▲","-")),2),NA())</f>
        <v>-12.23</v>
      </c>
      <c r="D21" s="168">
        <f>IF(ISNUMBER(VALUE(SUBSTITUTE(実質収支比率等に係る経年分析!H$49,"▲","-"))),ROUND(VALUE(SUBSTITUTE(実質収支比率等に係る経年分析!H$49,"▲","-")),2),NA())</f>
        <v>2.89</v>
      </c>
      <c r="E21" s="168">
        <f>IF(ISNUMBER(VALUE(SUBSTITUTE(実質収支比率等に係る経年分析!I$49,"▲","-"))),ROUND(VALUE(SUBSTITUTE(実質収支比率等に係る経年分析!I$49,"▲","-")),2),NA())</f>
        <v>3.24</v>
      </c>
      <c r="F21" s="168">
        <f>IF(ISNUMBER(VALUE(SUBSTITUTE(実質収支比率等に係る経年分析!J$49,"▲","-"))),ROUND(VALUE(SUBSTITUTE(実質収支比率等に係る経年分析!J$49,"▲","-")),2),NA())</f>
        <v>-12.12</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str">
        <f>IF(連結実質赤字比率に係る赤字・黒字の構成分析!C$40="",NA(),連結実質赤字比率に係る赤字・黒字の構成分析!C$40)</f>
        <v>漁業集落排水事業特別会計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0.08</v>
      </c>
    </row>
    <row r="31" spans="1:11" x14ac:dyDescent="0.15">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0.15</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0.14000000000000001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0.13</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0.16</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0.16</v>
      </c>
    </row>
    <row r="32" spans="1:11" x14ac:dyDescent="0.15">
      <c r="A32" s="169" t="str">
        <f>IF(連結実質赤字比率に係る赤字・黒字の構成分析!C$38="",NA(),連結実質赤字比率に係る赤字・黒字の構成分析!C$38)</f>
        <v>国民健康保険特別会計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2.75</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2.5</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2.37</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1.06</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1.1299999999999999</v>
      </c>
    </row>
    <row r="33" spans="1:16" x14ac:dyDescent="0.15">
      <c r="A33" s="169" t="str">
        <f>IF(連結実質赤字比率に係る赤字・黒字の構成分析!C$37="",NA(),連結実質赤字比率に係る赤字・黒字の構成分析!C$37)</f>
        <v>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2.56</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2.3199999999999998</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2.64</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3.64</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2.0099999999999998</v>
      </c>
    </row>
    <row r="34" spans="1:16" x14ac:dyDescent="0.15">
      <c r="A34" s="169" t="str">
        <f>IF(連結実質赤字比率に係る赤字・黒字の構成分析!C$36="",NA(),連結実質赤字比率に係る赤字・黒字の構成分析!C$36)</f>
        <v>一般会計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7.63</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3.16</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5.92</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9.36</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7.7</v>
      </c>
    </row>
    <row r="35" spans="1:16" x14ac:dyDescent="0.15">
      <c r="A35" s="169" t="str">
        <f>IF(連結実質赤字比率に係る赤字・黒字の構成分析!C$35="",NA(),連結実質赤字比率に係る赤字・黒字の構成分析!C$35)</f>
        <v>上水道事業会計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5.74</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6.25</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6.28</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7.45</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7.85</v>
      </c>
    </row>
    <row r="36" spans="1:16" x14ac:dyDescent="0.15">
      <c r="A36" s="169" t="str">
        <f>IF(連結実質赤字比率に係る赤字・黒字の構成分析!C$34="",NA(),連結実質赤字比率に係る赤字・黒字の構成分析!C$34)</f>
        <v>病院事業会計</v>
      </c>
      <c r="B36" s="169">
        <f>IF(ROUND(VALUE(SUBSTITUTE(連結実質赤字比率に係る赤字・黒字の構成分析!F$34,"▲", "-")), 2) &lt; 0, ABS(ROUND(VALUE(SUBSTITUTE(連結実質赤字比率に係る赤字・黒字の構成分析!F$34,"▲", "-")), 2)), NA())</f>
        <v>1.84</v>
      </c>
      <c r="C36" s="169" t="e">
        <f>IF(ROUND(VALUE(SUBSTITUTE(連結実質赤字比率に係る赤字・黒字の構成分析!F$34,"▲", "-")), 2) &gt;= 0, ABS(ROUND(VALUE(SUBSTITUTE(連結実質赤字比率に係る赤字・黒字の構成分析!F$34,"▲", "-")), 2)), NA())</f>
        <v>#N/A</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2.1800000000000002</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6.46</v>
      </c>
      <c r="H36" s="169">
        <f>IF(ROUND(VALUE(SUBSTITUTE(連結実質赤字比率に係る赤字・黒字の構成分析!I$34,"▲", "-")), 2) &lt; 0, ABS(ROUND(VALUE(SUBSTITUTE(連結実質赤字比率に係る赤字・黒字の構成分析!I$34,"▲", "-")), 2)), NA())</f>
        <v>3.29</v>
      </c>
      <c r="I36" s="169" t="e">
        <f>IF(ROUND(VALUE(SUBSTITUTE(連結実質赤字比率に係る赤字・黒字の構成分析!I$34,"▲", "-")), 2) &gt;= 0, ABS(ROUND(VALUE(SUBSTITUTE(連結実質赤字比率に係る赤字・黒字の構成分析!I$34,"▲", "-")), 2)), NA())</f>
        <v>#N/A</v>
      </c>
      <c r="J36" s="169">
        <f>IF(ROUND(VALUE(SUBSTITUTE(連結実質赤字比率に係る赤字・黒字の構成分析!J$34,"▲", "-")), 2) &lt; 0, ABS(ROUND(VALUE(SUBSTITUTE(連結実質赤字比率に係る赤字・黒字の構成分析!J$34,"▲", "-")), 2)), NA())</f>
        <v>3.12</v>
      </c>
      <c r="K36" s="169" t="e">
        <f>IF(ROUND(VALUE(SUBSTITUTE(連結実質赤字比率に係る赤字・黒字の構成分析!J$34,"▲", "-")), 2) &gt;= 0, ABS(ROUND(VALUE(SUBSTITUTE(連結実質赤字比率に係る赤字・黒字の構成分析!J$34,"▲", "-")), 2)), NA())</f>
        <v>#N/A</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856</v>
      </c>
      <c r="E42" s="170"/>
      <c r="F42" s="170"/>
      <c r="G42" s="170">
        <f>'実質公債費比率（分子）の構造'!L$52</f>
        <v>827</v>
      </c>
      <c r="H42" s="170"/>
      <c r="I42" s="170"/>
      <c r="J42" s="170">
        <f>'実質公債費比率（分子）の構造'!M$52</f>
        <v>811</v>
      </c>
      <c r="K42" s="170"/>
      <c r="L42" s="170"/>
      <c r="M42" s="170">
        <f>'実質公債費比率（分子）の構造'!N$52</f>
        <v>790</v>
      </c>
      <c r="N42" s="170"/>
      <c r="O42" s="170"/>
      <c r="P42" s="170">
        <f>'実質公債費比率（分子）の構造'!O$52</f>
        <v>741</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63</v>
      </c>
      <c r="B45" s="170">
        <f>'実質公債費比率（分子）の構造'!K$49</f>
        <v>1</v>
      </c>
      <c r="C45" s="170"/>
      <c r="D45" s="170"/>
      <c r="E45" s="170">
        <f>'実質公債費比率（分子）の構造'!L$49</f>
        <v>1</v>
      </c>
      <c r="F45" s="170"/>
      <c r="G45" s="170"/>
      <c r="H45" s="170">
        <f>'実質公債費比率（分子）の構造'!M$49</f>
        <v>1</v>
      </c>
      <c r="I45" s="170"/>
      <c r="J45" s="170"/>
      <c r="K45" s="170">
        <f>'実質公債費比率（分子）の構造'!N$49</f>
        <v>2</v>
      </c>
      <c r="L45" s="170"/>
      <c r="M45" s="170"/>
      <c r="N45" s="170">
        <f>'実質公債費比率（分子）の構造'!O$49</f>
        <v>23</v>
      </c>
      <c r="O45" s="170"/>
      <c r="P45" s="170"/>
    </row>
    <row r="46" spans="1:16" x14ac:dyDescent="0.15">
      <c r="A46" s="170" t="s">
        <v>64</v>
      </c>
      <c r="B46" s="170">
        <f>'実質公債費比率（分子）の構造'!K$48</f>
        <v>181</v>
      </c>
      <c r="C46" s="170"/>
      <c r="D46" s="170"/>
      <c r="E46" s="170">
        <f>'実質公債費比率（分子）の構造'!L$48</f>
        <v>188</v>
      </c>
      <c r="F46" s="170"/>
      <c r="G46" s="170"/>
      <c r="H46" s="170">
        <f>'実質公債費比率（分子）の構造'!M$48</f>
        <v>199</v>
      </c>
      <c r="I46" s="170"/>
      <c r="J46" s="170"/>
      <c r="K46" s="170">
        <f>'実質公債費比率（分子）の構造'!N$48</f>
        <v>180</v>
      </c>
      <c r="L46" s="170"/>
      <c r="M46" s="170"/>
      <c r="N46" s="170">
        <f>'実質公債費比率（分子）の構造'!O$48</f>
        <v>298</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1154</v>
      </c>
      <c r="C49" s="170"/>
      <c r="D49" s="170"/>
      <c r="E49" s="170">
        <f>'実質公債費比率（分子）の構造'!L$45</f>
        <v>1104</v>
      </c>
      <c r="F49" s="170"/>
      <c r="G49" s="170"/>
      <c r="H49" s="170">
        <f>'実質公債費比率（分子）の構造'!M$45</f>
        <v>1134</v>
      </c>
      <c r="I49" s="170"/>
      <c r="J49" s="170"/>
      <c r="K49" s="170">
        <f>'実質公債費比率（分子）の構造'!N$45</f>
        <v>1088</v>
      </c>
      <c r="L49" s="170"/>
      <c r="M49" s="170"/>
      <c r="N49" s="170">
        <f>'実質公債費比率（分子）の構造'!O$45</f>
        <v>1033</v>
      </c>
      <c r="O49" s="170"/>
      <c r="P49" s="170"/>
    </row>
    <row r="50" spans="1:16" x14ac:dyDescent="0.15">
      <c r="A50" s="170" t="s">
        <v>67</v>
      </c>
      <c r="B50" s="170" t="e">
        <f>NA()</f>
        <v>#N/A</v>
      </c>
      <c r="C50" s="170">
        <f>IF(ISNUMBER('実質公債費比率（分子）の構造'!K$53),'実質公債費比率（分子）の構造'!K$53,NA())</f>
        <v>480</v>
      </c>
      <c r="D50" s="170" t="e">
        <f>NA()</f>
        <v>#N/A</v>
      </c>
      <c r="E50" s="170" t="e">
        <f>NA()</f>
        <v>#N/A</v>
      </c>
      <c r="F50" s="170">
        <f>IF(ISNUMBER('実質公債費比率（分子）の構造'!L$53),'実質公債費比率（分子）の構造'!L$53,NA())</f>
        <v>466</v>
      </c>
      <c r="G50" s="170" t="e">
        <f>NA()</f>
        <v>#N/A</v>
      </c>
      <c r="H50" s="170" t="e">
        <f>NA()</f>
        <v>#N/A</v>
      </c>
      <c r="I50" s="170">
        <f>IF(ISNUMBER('実質公債費比率（分子）の構造'!M$53),'実質公債費比率（分子）の構造'!M$53,NA())</f>
        <v>523</v>
      </c>
      <c r="J50" s="170" t="e">
        <f>NA()</f>
        <v>#N/A</v>
      </c>
      <c r="K50" s="170" t="e">
        <f>NA()</f>
        <v>#N/A</v>
      </c>
      <c r="L50" s="170">
        <f>IF(ISNUMBER('実質公債費比率（分子）の構造'!N$53),'実質公債費比率（分子）の構造'!N$53,NA())</f>
        <v>480</v>
      </c>
      <c r="M50" s="170" t="e">
        <f>NA()</f>
        <v>#N/A</v>
      </c>
      <c r="N50" s="170" t="e">
        <f>NA()</f>
        <v>#N/A</v>
      </c>
      <c r="O50" s="170">
        <f>IF(ISNUMBER('実質公債費比率（分子）の構造'!O$53),'実質公債費比率（分子）の構造'!O$53,NA())</f>
        <v>613</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8756</v>
      </c>
      <c r="E56" s="169"/>
      <c r="F56" s="169"/>
      <c r="G56" s="169">
        <f>'将来負担比率（分子）の構造'!J$52</f>
        <v>8817</v>
      </c>
      <c r="H56" s="169"/>
      <c r="I56" s="169"/>
      <c r="J56" s="169">
        <f>'将来負担比率（分子）の構造'!K$52</f>
        <v>9479</v>
      </c>
      <c r="K56" s="169"/>
      <c r="L56" s="169"/>
      <c r="M56" s="169">
        <f>'将来負担比率（分子）の構造'!L$52</f>
        <v>9963</v>
      </c>
      <c r="N56" s="169"/>
      <c r="O56" s="169"/>
      <c r="P56" s="169">
        <f>'将来負担比率（分子）の構造'!M$52</f>
        <v>9957</v>
      </c>
    </row>
    <row r="57" spans="1:16" x14ac:dyDescent="0.15">
      <c r="A57" s="169" t="s">
        <v>42</v>
      </c>
      <c r="B57" s="169"/>
      <c r="C57" s="169"/>
      <c r="D57" s="169" t="str">
        <f>'将来負担比率（分子）の構造'!I$51</f>
        <v>-</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15">
      <c r="A58" s="169" t="s">
        <v>41</v>
      </c>
      <c r="B58" s="169"/>
      <c r="C58" s="169"/>
      <c r="D58" s="169">
        <f>'将来負担比率（分子）の構造'!I$50</f>
        <v>7463</v>
      </c>
      <c r="E58" s="169"/>
      <c r="F58" s="169"/>
      <c r="G58" s="169">
        <f>'将来負担比率（分子）の構造'!J$50</f>
        <v>8794</v>
      </c>
      <c r="H58" s="169"/>
      <c r="I58" s="169"/>
      <c r="J58" s="169">
        <f>'将来負担比率（分子）の構造'!K$50</f>
        <v>10426</v>
      </c>
      <c r="K58" s="169"/>
      <c r="L58" s="169"/>
      <c r="M58" s="169">
        <f>'将来負担比率（分子）の構造'!L$50</f>
        <v>11313</v>
      </c>
      <c r="N58" s="169"/>
      <c r="O58" s="169"/>
      <c r="P58" s="169">
        <f>'将来負担比率（分子）の構造'!M$50</f>
        <v>9901</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2203</v>
      </c>
      <c r="C62" s="169"/>
      <c r="D62" s="169"/>
      <c r="E62" s="169">
        <f>'将来負担比率（分子）の構造'!J$45</f>
        <v>2132</v>
      </c>
      <c r="F62" s="169"/>
      <c r="G62" s="169"/>
      <c r="H62" s="169">
        <f>'将来負担比率（分子）の構造'!K$45</f>
        <v>2088</v>
      </c>
      <c r="I62" s="169"/>
      <c r="J62" s="169"/>
      <c r="K62" s="169">
        <f>'将来負担比率（分子）の構造'!L$45</f>
        <v>2026</v>
      </c>
      <c r="L62" s="169"/>
      <c r="M62" s="169"/>
      <c r="N62" s="169">
        <f>'将来負担比率（分子）の構造'!M$45</f>
        <v>2082</v>
      </c>
      <c r="O62" s="169"/>
      <c r="P62" s="169"/>
    </row>
    <row r="63" spans="1:16" x14ac:dyDescent="0.15">
      <c r="A63" s="169" t="s">
        <v>34</v>
      </c>
      <c r="B63" s="169">
        <f>'将来負担比率（分子）の構造'!I$44</f>
        <v>60</v>
      </c>
      <c r="C63" s="169"/>
      <c r="D63" s="169"/>
      <c r="E63" s="169">
        <f>'将来負担比率（分子）の構造'!J$44</f>
        <v>392</v>
      </c>
      <c r="F63" s="169"/>
      <c r="G63" s="169"/>
      <c r="H63" s="169">
        <f>'将来負担比率（分子）の構造'!K$44</f>
        <v>631</v>
      </c>
      <c r="I63" s="169"/>
      <c r="J63" s="169"/>
      <c r="K63" s="169">
        <f>'将来負担比率（分子）の構造'!L$44</f>
        <v>1025</v>
      </c>
      <c r="L63" s="169"/>
      <c r="M63" s="169"/>
      <c r="N63" s="169">
        <f>'将来負担比率（分子）の構造'!M$44</f>
        <v>1298</v>
      </c>
      <c r="O63" s="169"/>
      <c r="P63" s="169"/>
    </row>
    <row r="64" spans="1:16" x14ac:dyDescent="0.15">
      <c r="A64" s="169" t="s">
        <v>33</v>
      </c>
      <c r="B64" s="169">
        <f>'将来負担比率（分子）の構造'!I$43</f>
        <v>1004</v>
      </c>
      <c r="C64" s="169"/>
      <c r="D64" s="169"/>
      <c r="E64" s="169">
        <f>'将来負担比率（分子）の構造'!J$43</f>
        <v>848</v>
      </c>
      <c r="F64" s="169"/>
      <c r="G64" s="169"/>
      <c r="H64" s="169">
        <f>'将来負担比率（分子）の構造'!K$43</f>
        <v>694</v>
      </c>
      <c r="I64" s="169"/>
      <c r="J64" s="169"/>
      <c r="K64" s="169">
        <f>'将来負担比率（分子）の構造'!L$43</f>
        <v>978</v>
      </c>
      <c r="L64" s="169"/>
      <c r="M64" s="169"/>
      <c r="N64" s="169">
        <f>'将来負担比率（分子）の構造'!M$43</f>
        <v>843</v>
      </c>
      <c r="O64" s="169"/>
      <c r="P64" s="169"/>
    </row>
    <row r="65" spans="1:16" x14ac:dyDescent="0.15">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31</v>
      </c>
      <c r="B66" s="169">
        <f>'将来負担比率（分子）の構造'!I$41</f>
        <v>10136</v>
      </c>
      <c r="C66" s="169"/>
      <c r="D66" s="169"/>
      <c r="E66" s="169">
        <f>'将来負担比率（分子）の構造'!J$41</f>
        <v>9934</v>
      </c>
      <c r="F66" s="169"/>
      <c r="G66" s="169"/>
      <c r="H66" s="169">
        <f>'将来負担比率（分子）の構造'!K$41</f>
        <v>10518</v>
      </c>
      <c r="I66" s="169"/>
      <c r="J66" s="169"/>
      <c r="K66" s="169">
        <f>'将来負担比率（分子）の構造'!L$41</f>
        <v>13462</v>
      </c>
      <c r="L66" s="169"/>
      <c r="M66" s="169"/>
      <c r="N66" s="169">
        <f>'将来負担比率（分子）の構造'!M$41</f>
        <v>13872</v>
      </c>
      <c r="O66" s="169"/>
      <c r="P66" s="169"/>
    </row>
    <row r="67" spans="1:16" x14ac:dyDescent="0.15">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2368</v>
      </c>
      <c r="C72" s="173">
        <f>基金残高に係る経年分析!G55</f>
        <v>2597</v>
      </c>
      <c r="D72" s="173">
        <f>基金残高に係る経年分析!H55</f>
        <v>2147</v>
      </c>
    </row>
    <row r="73" spans="1:16" x14ac:dyDescent="0.15">
      <c r="A73" s="172" t="s">
        <v>74</v>
      </c>
      <c r="B73" s="173">
        <f>基金残高に係る経年分析!F56</f>
        <v>1430</v>
      </c>
      <c r="C73" s="173">
        <f>基金残高に係る経年分析!G56</f>
        <v>1533</v>
      </c>
      <c r="D73" s="173">
        <f>基金残高に係る経年分析!H56</f>
        <v>1670</v>
      </c>
    </row>
    <row r="74" spans="1:16" x14ac:dyDescent="0.15">
      <c r="A74" s="172" t="s">
        <v>75</v>
      </c>
      <c r="B74" s="173">
        <f>基金残高に係る経年分析!F57</f>
        <v>5634</v>
      </c>
      <c r="C74" s="173">
        <f>基金残高に係る経年分析!G57</f>
        <v>6225</v>
      </c>
      <c r="D74" s="173">
        <f>基金残高に係る経年分析!H57</f>
        <v>5123</v>
      </c>
    </row>
  </sheetData>
  <sheetProtection algorithmName="SHA-512" hashValue="6COQMVHzUJjLqgINXGJ5UHFbrXS7Ci1DqFPbEdRj2qTZpCpYaryT5AQDc7sakMYPa/10aYezvAVCqc/FuC9dAA==" saltValue="fYyKD72yVFHV3Kvp6FL/5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田伏　成悟</cp:lastModifiedBy>
  <cp:lastPrinted>2025-03-14T03:57:26Z</cp:lastPrinted>
  <dcterms:created xsi:type="dcterms:W3CDTF">2025-02-19T03:52:48Z</dcterms:created>
  <dcterms:modified xsi:type="dcterms:W3CDTF">2025-03-25T04:57:33Z</dcterms:modified>
  <cp:category/>
</cp:coreProperties>
</file>